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NamSKHDB\OneDrive\Copy\KH DT CONG Trung han 5 nam 2016-2020\Du kien phan bo KH von Trung han 8836\Ra soat theo y kien Bo KHDT\Sau cuoc hop UBND tinh ngay 28.11.2016\"/>
    </mc:Choice>
  </mc:AlternateContent>
  <bookViews>
    <workbookView xWindow="0" yWindow="0" windowWidth="19200" windowHeight="7020" tabRatio="874" firstSheet="3" activeTab="3"/>
  </bookViews>
  <sheets>
    <sheet name="PL-TH-Bo-DP" sheetId="10" state="hidden" r:id="rId1"/>
    <sheet name="Mau" sheetId="42" state="hidden" r:id="rId2"/>
    <sheet name="PL3-Moi. BQP" sheetId="41" state="hidden" r:id="rId3"/>
    <sheet name="PLII (KCH GD)" sheetId="3" r:id="rId4"/>
    <sheet name="PL4-Chidao" sheetId="4" state="hidden" r:id="rId5"/>
    <sheet name="PL3-Sai" sheetId="5" state="hidden" r:id="rId6"/>
    <sheet name="PL4B-KCM-ĐBKK" sheetId="6" state="hidden" r:id="rId7"/>
  </sheets>
  <externalReferences>
    <externalReference r:id="rId8"/>
    <externalReference r:id="rId9"/>
    <externalReference r:id="rId10"/>
  </externalReferences>
  <definedNames>
    <definedName name="_______a1" localSheetId="0" hidden="1">{"'Sheet1'!$L$16"}</definedName>
    <definedName name="_______a1" hidden="1">{"'Sheet1'!$L$16"}</definedName>
    <definedName name="_______ban2" localSheetId="0" hidden="1">{"'Sheet1'!$L$16"}</definedName>
    <definedName name="_______ban2" hidden="1">{"'Sheet1'!$L$16"}</definedName>
    <definedName name="_______h1" localSheetId="0" hidden="1">{"'Sheet1'!$L$16"}</definedName>
    <definedName name="_______h1" hidden="1">{"'Sheet1'!$L$16"}</definedName>
    <definedName name="_______hu1" localSheetId="0" hidden="1">{"'Sheet1'!$L$16"}</definedName>
    <definedName name="_______hu1" hidden="1">{"'Sheet1'!$L$16"}</definedName>
    <definedName name="_______hu2" localSheetId="0" hidden="1">{"'Sheet1'!$L$16"}</definedName>
    <definedName name="_______hu2" hidden="1">{"'Sheet1'!$L$16"}</definedName>
    <definedName name="_______hu5" localSheetId="0" hidden="1">{"'Sheet1'!$L$16"}</definedName>
    <definedName name="_______hu5" hidden="1">{"'Sheet1'!$L$16"}</definedName>
    <definedName name="_______hu6" localSheetId="0" hidden="1">{"'Sheet1'!$L$16"}</definedName>
    <definedName name="_______hu6" hidden="1">{"'Sheet1'!$L$16"}</definedName>
    <definedName name="_______M36" localSheetId="0" hidden="1">{"'Sheet1'!$L$16"}</definedName>
    <definedName name="_______M36" hidden="1">{"'Sheet1'!$L$16"}</definedName>
    <definedName name="_______PA3" localSheetId="0" hidden="1">{"'Sheet1'!$L$16"}</definedName>
    <definedName name="_______PA3" hidden="1">{"'Sheet1'!$L$16"}</definedName>
    <definedName name="_______Tru21" localSheetId="0" hidden="1">{"'Sheet1'!$L$16"}</definedName>
    <definedName name="_______Tru21" hidden="1">{"'Sheet1'!$L$16"}</definedName>
    <definedName name="______a1" localSheetId="0" hidden="1">{"'Sheet1'!$L$16"}</definedName>
    <definedName name="______a1" hidden="1">{"'Sheet1'!$L$16"}</definedName>
    <definedName name="______B1" localSheetId="0" hidden="1">{"'Sheet1'!$L$16"}</definedName>
    <definedName name="______B1" hidden="1">{"'Sheet1'!$L$16"}</definedName>
    <definedName name="______ban2" localSheetId="0" hidden="1">{"'Sheet1'!$L$16"}</definedName>
    <definedName name="______ban2" hidden="1">{"'Sheet1'!$L$16"}</definedName>
    <definedName name="______h1" localSheetId="0" hidden="1">{"'Sheet1'!$L$16"}</definedName>
    <definedName name="______h1" hidden="1">{"'Sheet1'!$L$16"}</definedName>
    <definedName name="______hu1" localSheetId="0" hidden="1">{"'Sheet1'!$L$16"}</definedName>
    <definedName name="______hu1" hidden="1">{"'Sheet1'!$L$16"}</definedName>
    <definedName name="______hu2" localSheetId="0" hidden="1">{"'Sheet1'!$L$16"}</definedName>
    <definedName name="______hu2" hidden="1">{"'Sheet1'!$L$16"}</definedName>
    <definedName name="______hu5" localSheetId="0" hidden="1">{"'Sheet1'!$L$16"}</definedName>
    <definedName name="______hu5" hidden="1">{"'Sheet1'!$L$16"}</definedName>
    <definedName name="______hu6" localSheetId="0" hidden="1">{"'Sheet1'!$L$16"}</definedName>
    <definedName name="______hu6" hidden="1">{"'Sheet1'!$L$16"}</definedName>
    <definedName name="______M36" localSheetId="0" hidden="1">{"'Sheet1'!$L$16"}</definedName>
    <definedName name="______M36" hidden="1">{"'Sheet1'!$L$16"}</definedName>
    <definedName name="______PA3" localSheetId="0" hidden="1">{"'Sheet1'!$L$16"}</definedName>
    <definedName name="______PA3" hidden="1">{"'Sheet1'!$L$16"}</definedName>
    <definedName name="______Tru21" localSheetId="0" hidden="1">{"'Sheet1'!$L$16"}</definedName>
    <definedName name="______Tru21" hidden="1">{"'Sheet1'!$L$16"}</definedName>
    <definedName name="_____a1" localSheetId="0" hidden="1">{"'Sheet1'!$L$16"}</definedName>
    <definedName name="_____a1" hidden="1">{"'Sheet1'!$L$16"}</definedName>
    <definedName name="_____B1" localSheetId="0" hidden="1">{"'Sheet1'!$L$16"}</definedName>
    <definedName name="_____B1" hidden="1">{"'Sheet1'!$L$16"}</definedName>
    <definedName name="_____ban2" localSheetId="0" hidden="1">{"'Sheet1'!$L$16"}</definedName>
    <definedName name="_____ban2" hidden="1">{"'Sheet1'!$L$16"}</definedName>
    <definedName name="_____h1" localSheetId="0" hidden="1">{"'Sheet1'!$L$16"}</definedName>
    <definedName name="_____h1" hidden="1">{"'Sheet1'!$L$16"}</definedName>
    <definedName name="_____hu1" localSheetId="0" hidden="1">{"'Sheet1'!$L$16"}</definedName>
    <definedName name="_____hu1" hidden="1">{"'Sheet1'!$L$16"}</definedName>
    <definedName name="_____hu2" localSheetId="0" hidden="1">{"'Sheet1'!$L$16"}</definedName>
    <definedName name="_____hu2" hidden="1">{"'Sheet1'!$L$16"}</definedName>
    <definedName name="_____hu5" localSheetId="0" hidden="1">{"'Sheet1'!$L$16"}</definedName>
    <definedName name="_____hu5" hidden="1">{"'Sheet1'!$L$16"}</definedName>
    <definedName name="_____hu6" localSheetId="0" hidden="1">{"'Sheet1'!$L$16"}</definedName>
    <definedName name="_____hu6" hidden="1">{"'Sheet1'!$L$16"}</definedName>
    <definedName name="_____M36" localSheetId="0" hidden="1">{"'Sheet1'!$L$16"}</definedName>
    <definedName name="_____M36" hidden="1">{"'Sheet1'!$L$16"}</definedName>
    <definedName name="_____NSO2" localSheetId="0" hidden="1">{"'Sheet1'!$L$16"}</definedName>
    <definedName name="_____NSO2" hidden="1">{"'Sheet1'!$L$16"}</definedName>
    <definedName name="_____PA3" localSheetId="0" hidden="1">{"'Sheet1'!$L$16"}</definedName>
    <definedName name="_____PA3" hidden="1">{"'Sheet1'!$L$16"}</definedName>
    <definedName name="_____Tru21" localSheetId="0" hidden="1">{"'Sheet1'!$L$16"}</definedName>
    <definedName name="_____Tru21" hidden="1">{"'Sheet1'!$L$16"}</definedName>
    <definedName name="____a1" localSheetId="1" hidden="1">{"'Sheet1'!$L$16"}</definedName>
    <definedName name="____a1" localSheetId="0" hidden="1">{"'Sheet1'!$L$16"}</definedName>
    <definedName name="____a1" hidden="1">{"'Sheet1'!$L$16"}</definedName>
    <definedName name="____B1" localSheetId="1" hidden="1">{"'Sheet1'!$L$16"}</definedName>
    <definedName name="____B1" localSheetId="0" hidden="1">{"'Sheet1'!$L$16"}</definedName>
    <definedName name="____B1" hidden="1">{"'Sheet1'!$L$16"}</definedName>
    <definedName name="____ban2" localSheetId="1" hidden="1">{"'Sheet1'!$L$16"}</definedName>
    <definedName name="____ban2" localSheetId="0" hidden="1">{"'Sheet1'!$L$16"}</definedName>
    <definedName name="____ban2" hidden="1">{"'Sheet1'!$L$16"}</definedName>
    <definedName name="____h1" localSheetId="1" hidden="1">{"'Sheet1'!$L$16"}</definedName>
    <definedName name="____h1" localSheetId="0" hidden="1">{"'Sheet1'!$L$16"}</definedName>
    <definedName name="____h1" hidden="1">{"'Sheet1'!$L$16"}</definedName>
    <definedName name="____hu1" localSheetId="1" hidden="1">{"'Sheet1'!$L$16"}</definedName>
    <definedName name="____hu1" localSheetId="0" hidden="1">{"'Sheet1'!$L$16"}</definedName>
    <definedName name="____hu1" hidden="1">{"'Sheet1'!$L$16"}</definedName>
    <definedName name="____hu2" localSheetId="1" hidden="1">{"'Sheet1'!$L$16"}</definedName>
    <definedName name="____hu2" localSheetId="0" hidden="1">{"'Sheet1'!$L$16"}</definedName>
    <definedName name="____hu2" hidden="1">{"'Sheet1'!$L$16"}</definedName>
    <definedName name="____hu5" localSheetId="1" hidden="1">{"'Sheet1'!$L$16"}</definedName>
    <definedName name="____hu5" localSheetId="0" hidden="1">{"'Sheet1'!$L$16"}</definedName>
    <definedName name="____hu5" hidden="1">{"'Sheet1'!$L$16"}</definedName>
    <definedName name="____hu6" localSheetId="1" hidden="1">{"'Sheet1'!$L$16"}</definedName>
    <definedName name="____hu6" localSheetId="0" hidden="1">{"'Sheet1'!$L$16"}</definedName>
    <definedName name="____hu6" hidden="1">{"'Sheet1'!$L$16"}</definedName>
    <definedName name="____M36" localSheetId="1" hidden="1">{"'Sheet1'!$L$16"}</definedName>
    <definedName name="____M36" localSheetId="0" hidden="1">{"'Sheet1'!$L$16"}</definedName>
    <definedName name="____M36" hidden="1">{"'Sheet1'!$L$16"}</definedName>
    <definedName name="____NSO2" localSheetId="0" hidden="1">{"'Sheet1'!$L$16"}</definedName>
    <definedName name="____NSO2" hidden="1">{"'Sheet1'!$L$16"}</definedName>
    <definedName name="____PA3" localSheetId="1" hidden="1">{"'Sheet1'!$L$16"}</definedName>
    <definedName name="____PA3" localSheetId="0" hidden="1">{"'Sheet1'!$L$16"}</definedName>
    <definedName name="____PA3" hidden="1">{"'Sheet1'!$L$16"}</definedName>
    <definedName name="____Pl2" localSheetId="1" hidden="1">{"'Sheet1'!$L$16"}</definedName>
    <definedName name="____Pl2" localSheetId="0" hidden="1">{"'Sheet1'!$L$16"}</definedName>
    <definedName name="____Pl2" hidden="1">{"'Sheet1'!$L$16"}</definedName>
    <definedName name="____Tru21" localSheetId="1" hidden="1">{"'Sheet1'!$L$16"}</definedName>
    <definedName name="____Tru21" localSheetId="0" hidden="1">{"'Sheet1'!$L$16"}</definedName>
    <definedName name="____Tru21" hidden="1">{"'Sheet1'!$L$16"}</definedName>
    <definedName name="___a1" localSheetId="1" hidden="1">{"'Sheet1'!$L$16"}</definedName>
    <definedName name="___a1" localSheetId="0" hidden="1">{"'Sheet1'!$L$16"}</definedName>
    <definedName name="___a1" hidden="1">{"'Sheet1'!$L$16"}</definedName>
    <definedName name="___B1" localSheetId="1" hidden="1">{"'Sheet1'!$L$16"}</definedName>
    <definedName name="___B1" localSheetId="0" hidden="1">{"'Sheet1'!$L$16"}</definedName>
    <definedName name="___B1" hidden="1">{"'Sheet1'!$L$16"}</definedName>
    <definedName name="___ban2" localSheetId="1" hidden="1">{"'Sheet1'!$L$16"}</definedName>
    <definedName name="___ban2" localSheetId="0" hidden="1">{"'Sheet1'!$L$16"}</definedName>
    <definedName name="___ban2" hidden="1">{"'Sheet1'!$L$16"}</definedName>
    <definedName name="___h1" localSheetId="1" hidden="1">{"'Sheet1'!$L$16"}</definedName>
    <definedName name="___h1" localSheetId="0" hidden="1">{"'Sheet1'!$L$16"}</definedName>
    <definedName name="___h1" hidden="1">{"'Sheet1'!$L$16"}</definedName>
    <definedName name="___hsm2">1.1289</definedName>
    <definedName name="___hu1" localSheetId="1" hidden="1">{"'Sheet1'!$L$16"}</definedName>
    <definedName name="___hu1" localSheetId="0" hidden="1">{"'Sheet1'!$L$16"}</definedName>
    <definedName name="___hu1" hidden="1">{"'Sheet1'!$L$16"}</definedName>
    <definedName name="___hu2" localSheetId="1" hidden="1">{"'Sheet1'!$L$16"}</definedName>
    <definedName name="___hu2" localSheetId="0" hidden="1">{"'Sheet1'!$L$16"}</definedName>
    <definedName name="___hu2" hidden="1">{"'Sheet1'!$L$16"}</definedName>
    <definedName name="___hu5" localSheetId="1" hidden="1">{"'Sheet1'!$L$16"}</definedName>
    <definedName name="___hu5" localSheetId="0" hidden="1">{"'Sheet1'!$L$16"}</definedName>
    <definedName name="___hu5" hidden="1">{"'Sheet1'!$L$16"}</definedName>
    <definedName name="___hu6" localSheetId="1"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M36" localSheetId="1" hidden="1">{"'Sheet1'!$L$16"}</definedName>
    <definedName name="___M36" localSheetId="0" hidden="1">{"'Sheet1'!$L$16"}</definedName>
    <definedName name="___M36" hidden="1">{"'Sheet1'!$L$16"}</definedName>
    <definedName name="___NSO2" localSheetId="1" hidden="1">{"'Sheet1'!$L$16"}</definedName>
    <definedName name="___NSO2" localSheetId="0" hidden="1">{"'Sheet1'!$L$16"}</definedName>
    <definedName name="___NSO2" hidden="1">{"'Sheet1'!$L$16"}</definedName>
    <definedName name="___PA3" localSheetId="1" hidden="1">{"'Sheet1'!$L$16"}</definedName>
    <definedName name="___PA3" localSheetId="0" hidden="1">{"'Sheet1'!$L$16"}</definedName>
    <definedName name="___PA3" hidden="1">{"'Sheet1'!$L$16"}</definedName>
    <definedName name="___Pl2" localSheetId="1" hidden="1">{"'Sheet1'!$L$16"}</definedName>
    <definedName name="___Pl2" localSheetId="0" hidden="1">{"'Sheet1'!$L$16"}</definedName>
    <definedName name="___Pl2" hidden="1">{"'Sheet1'!$L$16"}</definedName>
    <definedName name="___PL3" hidden="1">#N/A</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1" hidden="1">{"'Sheet1'!$L$16"}</definedName>
    <definedName name="___Tru21" localSheetId="0" hidden="1">{"'Sheet1'!$L$16"}</definedName>
    <definedName name="___Tru21" hidden="1">{"'Sheet1'!$L$16"}</definedName>
    <definedName name="__a1" localSheetId="1" hidden="1">{"'Sheet1'!$L$16"}</definedName>
    <definedName name="__a1" localSheetId="0" hidden="1">{"'Sheet1'!$L$16"}</definedName>
    <definedName name="__a1" hidden="1">{"'Sheet1'!$L$16"}</definedName>
    <definedName name="__B1" localSheetId="1" hidden="1">{"'Sheet1'!$L$16"}</definedName>
    <definedName name="__B1" localSheetId="0" hidden="1">{"'Sheet1'!$L$16"}</definedName>
    <definedName name="__B1" hidden="1">{"'Sheet1'!$L$16"}</definedName>
    <definedName name="__ban2" localSheetId="1" hidden="1">{"'Sheet1'!$L$16"}</definedName>
    <definedName name="__ban2" localSheetId="0" hidden="1">{"'Sheet1'!$L$16"}</definedName>
    <definedName name="__ban2" hidden="1">{"'Sheet1'!$L$16"}</definedName>
    <definedName name="__h1" localSheetId="1" hidden="1">{"'Sheet1'!$L$16"}</definedName>
    <definedName name="__h1" localSheetId="0" hidden="1">{"'Sheet1'!$L$16"}</definedName>
    <definedName name="__h1" hidden="1">{"'Sheet1'!$L$16"}</definedName>
    <definedName name="__hsm2">1.1289</definedName>
    <definedName name="__hu1" localSheetId="1" hidden="1">{"'Sheet1'!$L$16"}</definedName>
    <definedName name="__hu1" localSheetId="0" hidden="1">{"'Sheet1'!$L$16"}</definedName>
    <definedName name="__hu1" hidden="1">{"'Sheet1'!$L$16"}</definedName>
    <definedName name="__hu2" localSheetId="1" hidden="1">{"'Sheet1'!$L$16"}</definedName>
    <definedName name="__hu2" localSheetId="0" hidden="1">{"'Sheet1'!$L$16"}</definedName>
    <definedName name="__hu2" hidden="1">{"'Sheet1'!$L$16"}</definedName>
    <definedName name="__hu5" localSheetId="1" hidden="1">{"'Sheet1'!$L$16"}</definedName>
    <definedName name="__hu5" localSheetId="0" hidden="1">{"'Sheet1'!$L$16"}</definedName>
    <definedName name="__hu5" hidden="1">{"'Sheet1'!$L$16"}</definedName>
    <definedName name="__hu6" localSheetId="1" hidden="1">{"'Sheet1'!$L$16"}</definedName>
    <definedName name="__hu6" localSheetId="0" hidden="1">{"'Sheet1'!$L$16"}</definedName>
    <definedName name="__hu6" hidden="1">{"'Sheet1'!$L$16"}</definedName>
    <definedName name="__IntlFixup" hidden="1">TRUE</definedName>
    <definedName name="__isc1">0.035</definedName>
    <definedName name="__isc2">0.02</definedName>
    <definedName name="__isc3">0.054</definedName>
    <definedName name="__M36" localSheetId="1" hidden="1">{"'Sheet1'!$L$16"}</definedName>
    <definedName name="__M36" localSheetId="0" hidden="1">{"'Sheet1'!$L$16"}</definedName>
    <definedName name="__M36" hidden="1">{"'Sheet1'!$L$16"}</definedName>
    <definedName name="__NSO2" localSheetId="1" hidden="1">{"'Sheet1'!$L$16"}</definedName>
    <definedName name="__NSO2" localSheetId="0" hidden="1">{"'Sheet1'!$L$16"}</definedName>
    <definedName name="__NSO2" hidden="1">{"'Sheet1'!$L$16"}</definedName>
    <definedName name="__PA3" localSheetId="1" hidden="1">{"'Sheet1'!$L$16"}</definedName>
    <definedName name="__PA3" localSheetId="0" hidden="1">{"'Sheet1'!$L$16"}</definedName>
    <definedName name="__PA3" hidden="1">{"'Sheet1'!$L$16"}</definedName>
    <definedName name="__Pl2" localSheetId="1" hidden="1">{"'Sheet1'!$L$16"}</definedName>
    <definedName name="__Pl2" localSheetId="0"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1" hidden="1">{"'Sheet1'!$L$16"}</definedName>
    <definedName name="__Tru21" localSheetId="0" hidden="1">{"'Sheet1'!$L$16"}</definedName>
    <definedName name="__Tru21" hidden="1">{"'Sheet1'!$L$16"}</definedName>
    <definedName name="_40x4">5100</definedName>
    <definedName name="_a1" localSheetId="1" hidden="1">{"'Sheet1'!$L$16"}</definedName>
    <definedName name="_a1" localSheetId="0" hidden="1">{"'Sheet1'!$L$16"}</definedName>
    <definedName name="_a1" hidden="1">{"'Sheet1'!$L$16"}</definedName>
    <definedName name="_A4" localSheetId="0" hidden="1">{"'Sheet1'!$L$16"}</definedName>
    <definedName name="_A4" hidden="1">{"'Sheet1'!$L$16"}</definedName>
    <definedName name="_B1" localSheetId="1" hidden="1">{"'Sheet1'!$L$16"}</definedName>
    <definedName name="_B1" localSheetId="0" hidden="1">{"'Sheet1'!$L$16"}</definedName>
    <definedName name="_B1" hidden="1">{"'Sheet1'!$L$16"}</definedName>
    <definedName name="_ban2" localSheetId="1" hidden="1">{"'Sheet1'!$L$16"}</definedName>
    <definedName name="_ban2" localSheetId="0" hidden="1">{"'Sheet1'!$L$16"}</definedName>
    <definedName name="_ban2" hidden="1">{"'Sheet1'!$L$16"}</definedName>
    <definedName name="_Fill" localSheetId="1" hidden="1">#REF!</definedName>
    <definedName name="_Fill" localSheetId="2" hidden="1">#REF!</definedName>
    <definedName name="_Fill" hidden="1">#REF!</definedName>
    <definedName name="_xlnm._FilterDatabase" localSheetId="1" hidden="1">Mau!$A$9:$AT$23</definedName>
    <definedName name="_xlnm._FilterDatabase" localSheetId="2" hidden="1">'PL3-Moi. BQP'!$A$10:$AM$16</definedName>
    <definedName name="_xlnm._FilterDatabase" localSheetId="5" hidden="1">'PL3-Sai'!$A$8:$AO$17</definedName>
    <definedName name="_xlnm._FilterDatabase" localSheetId="6" hidden="1">'PL4B-KCM-ĐBKK'!$A$8:$U$46</definedName>
    <definedName name="_xlnm._FilterDatabase" localSheetId="4" hidden="1">'PL4-Chidao'!$A$9:$P$69</definedName>
    <definedName name="_xlnm._FilterDatabase" localSheetId="3" hidden="1">'PLII (KCH GD)'!$A$10:$AC$12</definedName>
    <definedName name="_xlnm._FilterDatabase" hidden="1">#REF!</definedName>
    <definedName name="_Goi8" localSheetId="0" hidden="1">{"'Sheet1'!$L$16"}</definedName>
    <definedName name="_Goi8" hidden="1">{"'Sheet1'!$L$16"}</definedName>
    <definedName name="_h1" localSheetId="1" hidden="1">{"'Sheet1'!$L$16"}</definedName>
    <definedName name="_h1" localSheetId="0" hidden="1">{"'Sheet1'!$L$16"}</definedName>
    <definedName name="_h1" hidden="1">{"'Sheet1'!$L$16"}</definedName>
    <definedName name="_hsm2">1.1289</definedName>
    <definedName name="_hu1" localSheetId="1" hidden="1">{"'Sheet1'!$L$16"}</definedName>
    <definedName name="_hu1" localSheetId="0" hidden="1">{"'Sheet1'!$L$16"}</definedName>
    <definedName name="_hu1" hidden="1">{"'Sheet1'!$L$16"}</definedName>
    <definedName name="_hu2" localSheetId="1" hidden="1">{"'Sheet1'!$L$16"}</definedName>
    <definedName name="_hu2" localSheetId="0" hidden="1">{"'Sheet1'!$L$16"}</definedName>
    <definedName name="_hu2" hidden="1">{"'Sheet1'!$L$16"}</definedName>
    <definedName name="_hu5" localSheetId="1" hidden="1">{"'Sheet1'!$L$16"}</definedName>
    <definedName name="_hu5" localSheetId="0" hidden="1">{"'Sheet1'!$L$16"}</definedName>
    <definedName name="_hu5" hidden="1">{"'Sheet1'!$L$16"}</definedName>
    <definedName name="_hu6" localSheetId="1" hidden="1">{"'Sheet1'!$L$16"}</definedName>
    <definedName name="_hu6" localSheetId="0" hidden="1">{"'Sheet1'!$L$16"}</definedName>
    <definedName name="_hu6" hidden="1">{"'Sheet1'!$L$16"}</definedName>
    <definedName name="_isc1">0.035</definedName>
    <definedName name="_isc2">0.02</definedName>
    <definedName name="_isc3">0.054</definedName>
    <definedName name="_Key1" localSheetId="1" hidden="1">#REF!</definedName>
    <definedName name="_Key1" localSheetId="2" hidden="1">#REF!</definedName>
    <definedName name="_Key1" hidden="1">#REF!</definedName>
    <definedName name="_Key2" localSheetId="1" hidden="1">#REF!</definedName>
    <definedName name="_Key2" localSheetId="2" hidden="1">#REF!</definedName>
    <definedName name="_Key2" hidden="1">#REF!</definedName>
    <definedName name="_L123" localSheetId="0" hidden="1">{"'Sheet1'!$L$16"}</definedName>
    <definedName name="_L123" hidden="1">{"'Sheet1'!$L$16"}</definedName>
    <definedName name="_L1234" localSheetId="0" hidden="1">{"'Sheet1'!$L$16"}</definedName>
    <definedName name="_L1234" hidden="1">{"'Sheet1'!$L$16"}</definedName>
    <definedName name="_Lan1" localSheetId="0" hidden="1">{"'Sheet1'!$L$16"}</definedName>
    <definedName name="_Lan1" hidden="1">{"'Sheet1'!$L$16"}</definedName>
    <definedName name="_LAN3" localSheetId="0" hidden="1">{"'Sheet1'!$L$16"}</definedName>
    <definedName name="_LAN3" hidden="1">{"'Sheet1'!$L$16"}</definedName>
    <definedName name="_M36" localSheetId="1" hidden="1">{"'Sheet1'!$L$16"}</definedName>
    <definedName name="_M36" localSheetId="0" hidden="1">{"'Sheet1'!$L$16"}</definedName>
    <definedName name="_M36" hidden="1">{"'Sheet1'!$L$16"}</definedName>
    <definedName name="_NSO2" localSheetId="1" hidden="1">{"'Sheet1'!$L$16"}</definedName>
    <definedName name="_NSO2" localSheetId="0" hidden="1">{"'Sheet1'!$L$16"}</definedName>
    <definedName name="_NSO2" hidden="1">{"'Sheet1'!$L$16"}</definedName>
    <definedName name="_Order1" hidden="1">255</definedName>
    <definedName name="_Order2" hidden="1">255</definedName>
    <definedName name="_PA3" localSheetId="1" hidden="1">{"'Sheet1'!$L$16"}</definedName>
    <definedName name="_PA3" localSheetId="0" hidden="1">{"'Sheet1'!$L$16"}</definedName>
    <definedName name="_PA3" hidden="1">{"'Sheet1'!$L$16"}</definedName>
    <definedName name="_Pl2" localSheetId="1" hidden="1">{"'Sheet1'!$L$16"}</definedName>
    <definedName name="_Pl2" localSheetId="0" hidden="1">{"'Sheet1'!$L$16"}</definedName>
    <definedName name="_Pl2" hidden="1">{"'Sheet1'!$L$16"}</definedName>
    <definedName name="_PL3" localSheetId="1" hidden="1">#N/A</definedName>
    <definedName name="_PL3" localSheetId="2" hidden="1">#REF!</definedName>
    <definedName name="_PL3" hidden="1">#REF!</definedName>
    <definedName name="_QLO7" hidden="1">#N/A</definedName>
    <definedName name="_SOC10">0.3456</definedName>
    <definedName name="_SOC8">0.2827</definedName>
    <definedName name="_Sort" localSheetId="1" hidden="1">#REF!</definedName>
    <definedName name="_Sort" localSheetId="2" hidden="1">#REF!</definedName>
    <definedName name="_Sort" hidden="1">#REF!</definedName>
    <definedName name="_Sortmoi" hidden="1">#N/A</definedName>
    <definedName name="_Sta1">531.877</definedName>
    <definedName name="_Sta2">561.952</definedName>
    <definedName name="_Sta3">712.202</definedName>
    <definedName name="_Sta4">762.202</definedName>
    <definedName name="_TM2" localSheetId="0" hidden="1">{"'Sheet1'!$L$16"}</definedName>
    <definedName name="_TM2" hidden="1">{"'Sheet1'!$L$16"}</definedName>
    <definedName name="_tt3" localSheetId="0" hidden="1">{"'Sheet1'!$L$16"}</definedName>
    <definedName name="_tt3" hidden="1">{"'Sheet1'!$L$16"}</definedName>
    <definedName name="_Tru21" localSheetId="1" hidden="1">{"'Sheet1'!$L$16"}</definedName>
    <definedName name="_Tru21" localSheetId="0" hidden="1">{"'Sheet1'!$L$16"}</definedName>
    <definedName name="_Tru21" hidden="1">{"'Sheet1'!$L$16"}</definedName>
    <definedName name="a" localSheetId="1" hidden="1">{"'Sheet1'!$L$16"}</definedName>
    <definedName name="a" localSheetId="0" hidden="1">{"'Sheet1'!$L$16"}</definedName>
    <definedName name="a" hidden="1">{"'Sheet1'!$L$16"}</definedName>
    <definedName name="a1moi" localSheetId="0" hidden="1">{"'Sheet1'!$L$16"}</definedName>
    <definedName name="a1moi" hidden="1">{"'Sheet1'!$L$16"}</definedName>
    <definedName name="ABC" localSheetId="1" hidden="1">#REF!</definedName>
    <definedName name="ABC" localSheetId="2" hidden="1">#REF!</definedName>
    <definedName name="ABC" hidden="1">#REF!</definedName>
    <definedName name="AccessDatabase" hidden="1">"C:\My Documents\LeBinh\Xls\VP Cong ty\FORM.mdb"</definedName>
    <definedName name="anscount" hidden="1">3</definedName>
    <definedName name="ATGT" localSheetId="1" hidden="1">{"'Sheet1'!$L$16"}</definedName>
    <definedName name="ATGT" localSheetId="0" hidden="1">{"'Sheet1'!$L$16"}</definedName>
    <definedName name="ATGT" hidden="1">{"'Sheet1'!$L$16"}</definedName>
    <definedName name="B.nuamat">7.25</definedName>
    <definedName name="bdd">1.5</definedName>
    <definedName name="Bm">3.5</definedName>
    <definedName name="BMS" localSheetId="0" hidden="1">{"'Sheet1'!$L$16"}</definedName>
    <definedName name="BMS" hidden="1">{"'Sheet1'!$L$16"}</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LVC3">0.1</definedName>
    <definedName name="CoCauN" localSheetId="1" hidden="1">{"'Sheet1'!$L$16"}</definedName>
    <definedName name="CoCauN" localSheetId="0" hidden="1">{"'Sheet1'!$L$16"}</definedName>
    <definedName name="CoCauN" hidden="1">{"'Sheet1'!$L$16"}</definedName>
    <definedName name="Code" localSheetId="1" hidden="1">#REF!</definedName>
    <definedName name="Code" localSheetId="2" hidden="1">#REF!</definedName>
    <definedName name="Code" hidden="1">#REF!</definedName>
    <definedName name="Cotsatma">9726</definedName>
    <definedName name="Cotthepma">9726</definedName>
    <definedName name="CP" localSheetId="1" hidden="1">#N/A</definedName>
    <definedName name="CP" localSheetId="2" hidden="1">#REF!</definedName>
    <definedName name="CP" hidden="1">#REF!</definedName>
    <definedName name="ctbbt" localSheetId="0" hidden="1">{"'Sheet1'!$L$16"}</definedName>
    <definedName name="ctbbt" hidden="1">{"'Sheet1'!$L$16"}</definedName>
    <definedName name="CTCT1" localSheetId="1" hidden="1">{"'Sheet1'!$L$16"}</definedName>
    <definedName name="CTCT1" localSheetId="0" hidden="1">{"'Sheet1'!$L$16"}</definedName>
    <definedName name="CTCT1" hidden="1">{"'Sheet1'!$L$16"}</definedName>
    <definedName name="chitietbgiang2" localSheetId="1" hidden="1">{"'Sheet1'!$L$16"}</definedName>
    <definedName name="chitietbgiang2" localSheetId="0" hidden="1">{"'Sheet1'!$L$16"}</definedName>
    <definedName name="chitietbgiang2" hidden="1">{"'Sheet1'!$L$16"}</definedName>
    <definedName name="chung">66</definedName>
    <definedName name="dam">78000</definedName>
    <definedName name="data1" localSheetId="1" hidden="1">#REF!</definedName>
    <definedName name="data1" localSheetId="2" hidden="1">#REF!</definedName>
    <definedName name="data1" hidden="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ataFilter">[2]!DataFilter</definedName>
    <definedName name="DataSort">[2]!DataSort</definedName>
    <definedName name="DCL_22">12117600</definedName>
    <definedName name="DCL_35">25490000</definedName>
    <definedName name="dddem">0.1</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ocdoc">0.03125</definedName>
    <definedName name="dotcong">1</definedName>
    <definedName name="drf" hidden="1">#REF!</definedName>
    <definedName name="ds" hidden="1">{#N/A,#N/A,FALSE,"Chi tiÆt"}</definedName>
    <definedName name="dsh" localSheetId="1" hidden="1">#N/A</definedName>
    <definedName name="dsh" localSheetId="2"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asf" localSheetId="0" hidden="1">{"'Sheet1'!$L$16"}</definedName>
    <definedName name="fasf" hidden="1">{"'Sheet1'!$L$16"}</definedName>
    <definedName name="FCode" localSheetId="1" hidden="1">#REF!</definedName>
    <definedName name="FCode" localSheetId="2" hidden="1">#REF!</definedName>
    <definedName name="FCode" hidden="1">#REF!</definedName>
    <definedName name="FI_12">4820</definedName>
    <definedName name="fsdfdsf" localSheetId="0" hidden="1">{"'Sheet1'!$L$16"}</definedName>
    <definedName name="fsdfdsf" hidden="1">{"'Sheet1'!$L$16"}</definedName>
    <definedName name="g" localSheetId="1" hidden="1">{"'Sheet1'!$L$16"}</definedName>
    <definedName name="g" localSheetId="0" hidden="1">{"'Sheet1'!$L$16"}</definedName>
    <definedName name="g" hidden="1">{"'Sheet1'!$L$16"}</definedName>
    <definedName name="gdgd" hidden="1">#N/A</definedName>
    <definedName name="gfdgdfgd" hidden="1">#N/A</definedName>
    <definedName name="ggdgd" hidden="1">#N/A</definedName>
    <definedName name="ggsdg" hidden="1">#N/A</definedName>
    <definedName name="ggsf" hidden="1">#N/A</definedName>
    <definedName name="GoBack">[2]Sheet1!GoBack</definedName>
    <definedName name="gsgsg" hidden="1">#N/A</definedName>
    <definedName name="gsgsgs" hidden="1">#N/A</definedName>
    <definedName name="h" localSheetId="0" hidden="1">{"'Sheet1'!$L$16"}</definedName>
    <definedName name="h" hidden="1">{"'Sheet1'!$L$16"}</definedName>
    <definedName name="hanh" localSheetId="0" hidden="1">{"'Sheet1'!$L$16"}</definedName>
    <definedName name="hanh" hidden="1">{"'Sheet1'!$L$16"}</definedName>
    <definedName name="Hdao">0.3</definedName>
    <definedName name="Hdap">5.2</definedName>
    <definedName name="Heä_soá_laép_xaø_H">1.7</definedName>
    <definedName name="Heso">'[3]MT DPin (2)'!$BP$99</definedName>
    <definedName name="HiddenRows" localSheetId="1" hidden="1">#REF!</definedName>
    <definedName name="HiddenRows" localSheetId="2"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1" hidden="1">{"'Sheet1'!$L$16"}</definedName>
    <definedName name="htlm" localSheetId="0" hidden="1">{"'Sheet1'!$L$16"}</definedName>
    <definedName name="htlm" hidden="1">{"'Sheet1'!$L$16"}</definedName>
    <definedName name="HTML_CodePage" hidden="1">950</definedName>
    <definedName name="HTML_Control" localSheetId="1" hidden="1">{"'Sheet1'!$L$16"}</definedName>
    <definedName name="HTML_Control" localSheetId="0" hidden="1">{"'Sheet1'!$L$16"}</definedName>
    <definedName name="HTML_Control" hidden="1">{"'Sheet1'!$L$16"}</definedName>
    <definedName name="HTML_Controlmoi" localSheetId="0"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u" localSheetId="1" hidden="1">{"'Sheet1'!$L$16"}</definedName>
    <definedName name="hu" localSheetId="0" hidden="1">{"'Sheet1'!$L$16"}</definedName>
    <definedName name="hu" hidden="1">{"'Sheet1'!$L$16"}</definedName>
    <definedName name="HUU" localSheetId="1" hidden="1">{"'Sheet1'!$L$16"}</definedName>
    <definedName name="HUU" localSheetId="0" hidden="1">{"'Sheet1'!$L$16"}</definedName>
    <definedName name="HUU" hidden="1">{"'Sheet1'!$L$16"}</definedName>
    <definedName name="huy" localSheetId="1" hidden="1">{"'Sheet1'!$L$16"}</definedName>
    <definedName name="huy" localSheetId="0" hidden="1">{"'Sheet1'!$L$16"}</definedName>
    <definedName name="huy" hidden="1">{"'Sheet1'!$L$16"}</definedName>
    <definedName name="huymoi" localSheetId="0" hidden="1">{"'Sheet1'!$L$16"}</definedName>
    <definedName name="huymoi" hidden="1">{"'Sheet1'!$L$16"}</definedName>
    <definedName name="j" localSheetId="0" hidden="1">{"'Sheet1'!$L$16"}</definedName>
    <definedName name="j" hidden="1">{"'Sheet1'!$L$16"}</definedName>
    <definedName name="jkjk" localSheetId="0" hidden="1">{"'Sheet1'!$L$16"}</definedName>
    <definedName name="jkjk" hidden="1">{"'Sheet1'!$L$16"}</definedName>
    <definedName name="k" localSheetId="0" hidden="1">{"'Sheet1'!$L$16"}</definedName>
    <definedName name="k" hidden="1">{"'Sheet1'!$L$16"}</definedName>
    <definedName name="ksbn" localSheetId="1" hidden="1">{"'Sheet1'!$L$16"}</definedName>
    <definedName name="ksbn" localSheetId="0" hidden="1">{"'Sheet1'!$L$16"}</definedName>
    <definedName name="ksbn" hidden="1">{"'Sheet1'!$L$16"}</definedName>
    <definedName name="kshn" localSheetId="1" hidden="1">{"'Sheet1'!$L$16"}</definedName>
    <definedName name="kshn" localSheetId="0" hidden="1">{"'Sheet1'!$L$16"}</definedName>
    <definedName name="kshn" hidden="1">{"'Sheet1'!$L$16"}</definedName>
    <definedName name="ksls" localSheetId="1" hidden="1">{"'Sheet1'!$L$16"}</definedName>
    <definedName name="ksls" localSheetId="0" hidden="1">{"'Sheet1'!$L$16"}</definedName>
    <definedName name="ksls" hidden="1">{"'Sheet1'!$L$16"}</definedName>
    <definedName name="khac">2</definedName>
    <definedName name="khongtruotgia" localSheetId="1" hidden="1">{"'Sheet1'!$L$16"}</definedName>
    <definedName name="khongtruotgia" localSheetId="0" hidden="1">{"'Sheet1'!$L$16"}</definedName>
    <definedName name="khongtruotgia" hidden="1">{"'Sheet1'!$L$16"}</definedName>
    <definedName name="l" localSheetId="0" hidden="1">{"'Sheet1'!$L$16"}</definedName>
    <definedName name="l" hidden="1">{"'Sheet1'!$L$16"}</definedName>
    <definedName name="L63x6">5800</definedName>
    <definedName name="lam" localSheetId="0" hidden="1">{"'Sheet1'!$L$16"}</definedName>
    <definedName name="lam" hidden="1">{"'Sheet1'!$L$16"}</definedName>
    <definedName name="langson" localSheetId="1" hidden="1">{"'Sheet1'!$L$16"}</definedName>
    <definedName name="langson" localSheetId="0" hidden="1">{"'Sheet1'!$L$16"}</definedName>
    <definedName name="langson" hidden="1">{"'Sheet1'!$L$16"}</definedName>
    <definedName name="LBS_22">107800000</definedName>
    <definedName name="linh" localSheetId="0" hidden="1">{"'Sheet1'!$L$16"}</definedName>
    <definedName name="linh" hidden="1">{"'Sheet1'!$L$16"}</definedName>
    <definedName name="lk" localSheetId="1" hidden="1">#N/A</definedName>
    <definedName name="lk" localSheetId="2" hidden="1">#REF!</definedName>
    <definedName name="lk" hidden="1">#REF!</definedName>
    <definedName name="m" localSheetId="0" hidden="1">{"'Sheet1'!$L$16"}</definedName>
    <definedName name="m" hidden="1">{"'Sheet1'!$L$16"}</definedName>
    <definedName name="mo" localSheetId="1" hidden="1">{"'Sheet1'!$L$16"}</definedName>
    <definedName name="mo" localSheetId="0" hidden="1">{"'Sheet1'!$L$16"}</definedName>
    <definedName name="mo" hidden="1">{"'Sheet1'!$L$16"}</definedName>
    <definedName name="moi" localSheetId="1" hidden="1">{"'Sheet1'!$L$16"}</definedName>
    <definedName name="moi" localSheetId="0" hidden="1">{"'Sheet1'!$L$16"}</definedName>
    <definedName name="moi" hidden="1">{"'Sheet1'!$L$16"}</definedName>
    <definedName name="mvac" localSheetId="0" hidden="1">{"'Sheet1'!$L$16"}</definedName>
    <definedName name="mvac" hidden="1">{"'Sheet1'!$L$16"}</definedName>
    <definedName name="n" localSheetId="0" hidden="1">{"'Sheet1'!$L$16"}</definedName>
    <definedName name="n" hidden="1">{"'Sheet1'!$L$16"}</definedName>
    <definedName name="new" localSheetId="0" hidden="1">{"'Sheet1'!$L$16"}</definedName>
    <definedName name="new" hidden="1">{"'Sheet1'!$L$16"}</definedName>
    <definedName name="NUOCHKHOAN" localSheetId="0" hidden="1">{"'Sheet1'!$L$16"}</definedName>
    <definedName name="NUOCHKHOAN" hidden="1">{"'Sheet1'!$L$16"}</definedName>
    <definedName name="NUOCHKHOANMOI" localSheetId="0" hidden="1">{"'Sheet1'!$L$16"}</definedName>
    <definedName name="NUOCHKHOANMOI" hidden="1">{"'Sheet1'!$L$16"}</definedName>
    <definedName name="OrderTable" localSheetId="1" hidden="1">#REF!</definedName>
    <definedName name="OrderTable" localSheetId="2" hidden="1">#REF!</definedName>
    <definedName name="OrderTable" hidden="1">#REF!</definedName>
    <definedName name="PAIII_" localSheetId="1" hidden="1">{"'Sheet1'!$L$16"}</definedName>
    <definedName name="PAIII_" localSheetId="0" hidden="1">{"'Sheet1'!$L$16"}</definedName>
    <definedName name="PAIII_" hidden="1">{"'Sheet1'!$L$16"}</definedName>
    <definedName name="PMS" localSheetId="1" hidden="1">{"'Sheet1'!$L$16"}</definedName>
    <definedName name="PMS" localSheetId="0" hidden="1">{"'Sheet1'!$L$16"}</definedName>
    <definedName name="PMS" hidden="1">{"'Sheet1'!$L$16"}</definedName>
    <definedName name="_xlnm.Print_Area" localSheetId="1">Mau!$A$1:$AL$23</definedName>
    <definedName name="_xlnm.Print_Area" localSheetId="2">'PL3-Moi. BQP'!$A$1:$AL$16</definedName>
    <definedName name="_xlnm.Print_Area" localSheetId="5">'PL3-Sai'!$A$1:$Y$16</definedName>
    <definedName name="_xlnm.Print_Area" localSheetId="6">'PL4B-KCM-ĐBKK'!$A$1:$U$46</definedName>
    <definedName name="_xlnm.Print_Area" localSheetId="4">'PL4-Chidao'!$A$1:$P$69</definedName>
    <definedName name="_xlnm.Print_Area" localSheetId="3">'PLII (KCH GD)'!$A$1:$AB$178</definedName>
    <definedName name="_xlnm.Print_Area" localSheetId="0">'PL-TH-Bo-DP'!$A$5:$M$88</definedName>
    <definedName name="_xlnm.Print_Titles" localSheetId="1">Mau!$6:$8</definedName>
    <definedName name="_xlnm.Print_Titles" localSheetId="2">'PL3-Moi. BQP'!$7:$9</definedName>
    <definedName name="_xlnm.Print_Titles" localSheetId="5">'PL3-Sai'!$5:$7</definedName>
    <definedName name="_xlnm.Print_Titles" localSheetId="6">'PL4B-KCM-ĐBKK'!$5:$7</definedName>
    <definedName name="_xlnm.Print_Titles" localSheetId="4">'PL4-Chidao'!$5:$8</definedName>
    <definedName name="_xlnm.Print_Titles" localSheetId="3">'PLII (KCH GD)'!$6:$9</definedName>
    <definedName name="_xlnm.Print_Titles" localSheetId="0">'PL-TH-Bo-DP'!$9:$12</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rate">14000</definedName>
    <definedName name="RCArea" localSheetId="1" hidden="1">#REF!</definedName>
    <definedName name="RCArea" localSheetId="2" hidden="1">#REF!</definedName>
    <definedName name="RCArea" hidden="1">#REF!</definedName>
    <definedName name="Result21" localSheetId="0" hidden="1">{"'Sheet1'!$L$16"}</definedName>
    <definedName name="Result21" hidden="1">{"'Sheet1'!$L$16"}</definedName>
    <definedName name="rtr" localSheetId="0" hidden="1">{"'Sheet1'!$L$16"}</definedName>
    <definedName name="rtr" hidden="1">{"'Sheet1'!$L$16"}</definedName>
    <definedName name="S.dinh">640</definedName>
    <definedName name="sdf" localSheetId="0" hidden="1">{"'Sheet1'!$L$16"}</definedName>
    <definedName name="sdf" hidden="1">{"'Sheet1'!$L$16"}</definedName>
    <definedName name="sgsgdd" hidden="1">#N/A</definedName>
    <definedName name="sgsgsgs" hidden="1">#N/A</definedName>
    <definedName name="Spanner_Auto_File">"C:\My Documents\tinh cdo.x2a"</definedName>
    <definedName name="SpecialPrice" localSheetId="1" hidden="1">#REF!</definedName>
    <definedName name="SpecialPrice" localSheetId="2" hidden="1">#REF!</definedName>
    <definedName name="SpecialPrice" hidden="1">#REF!</definedName>
    <definedName name="t" localSheetId="1" hidden="1">{"'Sheet1'!$L$16"}</definedName>
    <definedName name="t" localSheetId="0" hidden="1">{"'Sheet1'!$L$16"}</definedName>
    <definedName name="t" hidden="1">{"'Sheet1'!$L$16"}</definedName>
    <definedName name="Tang">100</definedName>
    <definedName name="TaxTV">10%</definedName>
    <definedName name="TaxXL">5%</definedName>
    <definedName name="tbl_ProdInfo" localSheetId="1" hidden="1">#REF!</definedName>
    <definedName name="tbl_ProdInfo" localSheetId="2" hidden="1">#REF!</definedName>
    <definedName name="tbl_ProdInfo" hidden="1">#REF!</definedName>
    <definedName name="Tiepdiama">9500</definedName>
    <definedName name="ttttt" localSheetId="1" hidden="1">{"'Sheet1'!$L$16"}</definedName>
    <definedName name="ttttt" localSheetId="0" hidden="1">{"'Sheet1'!$L$16"}</definedName>
    <definedName name="ttttt" hidden="1">{"'Sheet1'!$L$16"}</definedName>
    <definedName name="TTTTTTTTT" localSheetId="1" hidden="1">{"'Sheet1'!$L$16"}</definedName>
    <definedName name="TTTTTTTTT" localSheetId="0" hidden="1">{"'Sheet1'!$L$16"}</definedName>
    <definedName name="TTTTTTTTT" hidden="1">{"'Sheet1'!$L$16"}</definedName>
    <definedName name="ttttttttttt" localSheetId="1" hidden="1">{"'Sheet1'!$L$16"}</definedName>
    <definedName name="ttttttttttt" localSheetId="0" hidden="1">{"'Sheet1'!$L$16"}</definedName>
    <definedName name="ttttttttttt" hidden="1">{"'Sheet1'!$L$16"}</definedName>
    <definedName name="tuyennhanh" localSheetId="1" hidden="1">{"'Sheet1'!$L$16"}</definedName>
    <definedName name="tuyennhanh" localSheetId="0" hidden="1">{"'Sheet1'!$L$16"}</definedName>
    <definedName name="tuyennhanh" hidden="1">{"'Sheet1'!$L$16"}</definedName>
    <definedName name="tytrong16so5nam">'[1]PLI CTrinh'!$CN$10</definedName>
    <definedName name="tha" localSheetId="1" hidden="1">{"'Sheet1'!$L$16"}</definedName>
    <definedName name="tha" localSheetId="0" hidden="1">{"'Sheet1'!$L$16"}</definedName>
    <definedName name="tha" hidden="1">{"'Sheet1'!$L$16"}</definedName>
    <definedName name="thepma">10500</definedName>
    <definedName name="THKP7YT" localSheetId="0" hidden="1">{"'Sheet1'!$L$16"}</definedName>
    <definedName name="THKP7YT" hidden="1">{"'Sheet1'!$L$16"}</definedName>
    <definedName name="thue">6</definedName>
    <definedName name="thvlmoi" localSheetId="0" hidden="1">{"'Sheet1'!$L$16"}</definedName>
    <definedName name="thvlmoi" hidden="1">{"'Sheet1'!$L$16"}</definedName>
    <definedName name="thvlmoimoi" localSheetId="0" hidden="1">{"'Sheet1'!$L$16"}</definedName>
    <definedName name="thvlmoimoi" hidden="1">{"'Sheet1'!$L$16"}</definedName>
    <definedName name="u" localSheetId="0" hidden="1">{"'Sheet1'!$L$16"}</definedName>
    <definedName name="u" hidden="1">{"'Sheet1'!$L$16"}</definedName>
    <definedName name="ư" localSheetId="1" hidden="1">{"'Sheet1'!$L$16"}</definedName>
    <definedName name="ư" localSheetId="0" hidden="1">{"'Sheet1'!$L$16"}</definedName>
    <definedName name="ư" hidden="1">{"'Sheet1'!$L$16"}</definedName>
    <definedName name="v" localSheetId="0" hidden="1">{"'Sheet1'!$L$16"}</definedName>
    <definedName name="v" hidden="1">{"'Sheet1'!$L$16"}</definedName>
    <definedName name="VAÄT_LIEÄU">"nhandongia"</definedName>
    <definedName name="VATM" localSheetId="0" hidden="1">{"'Sheet1'!$L$16"}</definedName>
    <definedName name="VATM" hidden="1">{"'Sheet1'!$L$16"}</definedName>
    <definedName name="vcoto" localSheetId="1" hidden="1">{"'Sheet1'!$L$16"}</definedName>
    <definedName name="vcoto" localSheetId="0" hidden="1">{"'Sheet1'!$L$16"}</definedName>
    <definedName name="vcoto" hidden="1">{"'Sheet1'!$L$16"}</definedName>
    <definedName name="Viet" localSheetId="1" hidden="1">{"'Sheet1'!$L$16"}</definedName>
    <definedName name="Viet" localSheetId="0" hidden="1">{"'Sheet1'!$L$16"}</definedName>
    <definedName name="Viet" hidden="1">{"'Sheet1'!$L$16"}</definedName>
    <definedName name="WIRE1">5</definedName>
    <definedName name="wrn.aaa." hidden="1">{#N/A,#N/A,FALSE,"Sheet1";#N/A,#N/A,FALSE,"Sheet1";#N/A,#N/A,FALSE,"Sheet1"}</definedName>
    <definedName name="wrn.cong." hidden="1">{#N/A,#N/A,FALSE,"Sheet1"}</definedName>
    <definedName name="wrn.chi._.tiÆt." hidden="1">{#N/A,#N/A,FALSE,"Chi tiÆt"}</definedName>
    <definedName name="wrn.vd." hidden="1">{#N/A,#N/A,TRUE,"BT M200 da 10x20"}</definedName>
    <definedName name="XBCNCKT">5600</definedName>
    <definedName name="XCCT">0.5</definedName>
    <definedName name="xls" localSheetId="1" hidden="1">{"'Sheet1'!$L$16"}</definedName>
    <definedName name="xls" localSheetId="0" hidden="1">{"'Sheet1'!$L$16"}</definedName>
    <definedName name="xls" hidden="1">{"'Sheet1'!$L$16"}</definedName>
    <definedName name="xlttbninh" localSheetId="1" hidden="1">{"'Sheet1'!$L$16"}</definedName>
    <definedName name="xlttbninh" localSheetId="0" hidden="1">{"'Sheet1'!$L$16"}</definedName>
    <definedName name="xlttbninh" hidden="1">{"'Sheet1'!$L$16"}</definedName>
    <definedName name="XTKKTTC">7500</definedName>
  </definedNames>
  <calcPr calcId="152511"/>
</workbook>
</file>

<file path=xl/calcChain.xml><?xml version="1.0" encoding="utf-8"?>
<calcChain xmlns="http://schemas.openxmlformats.org/spreadsheetml/2006/main">
  <c r="H60" i="3" l="1"/>
  <c r="H42" i="3"/>
  <c r="E16" i="3"/>
  <c r="V135" i="3"/>
  <c r="U135" i="3"/>
  <c r="U124" i="3" s="1"/>
  <c r="T135" i="3"/>
  <c r="S135" i="3"/>
  <c r="R135" i="3"/>
  <c r="Q135" i="3"/>
  <c r="Q124" i="3" s="1"/>
  <c r="P135" i="3"/>
  <c r="O135" i="3"/>
  <c r="N135" i="3"/>
  <c r="M135" i="3"/>
  <c r="M124" i="3" s="1"/>
  <c r="L135" i="3"/>
  <c r="K135" i="3"/>
  <c r="J135" i="3"/>
  <c r="I135" i="3"/>
  <c r="I124" i="3" s="1"/>
  <c r="H135" i="3"/>
  <c r="G135" i="3"/>
  <c r="F135" i="3"/>
  <c r="D135" i="3"/>
  <c r="V125" i="3"/>
  <c r="V124" i="3" s="1"/>
  <c r="U125" i="3"/>
  <c r="T125" i="3"/>
  <c r="T124" i="3" s="1"/>
  <c r="S125" i="3"/>
  <c r="S124" i="3" s="1"/>
  <c r="R125" i="3"/>
  <c r="R124" i="3" s="1"/>
  <c r="Q125" i="3"/>
  <c r="P125" i="3"/>
  <c r="P124" i="3" s="1"/>
  <c r="O125" i="3"/>
  <c r="O124" i="3" s="1"/>
  <c r="N125" i="3"/>
  <c r="N124" i="3" s="1"/>
  <c r="M125" i="3"/>
  <c r="L125" i="3"/>
  <c r="L124" i="3" s="1"/>
  <c r="K125" i="3"/>
  <c r="K124" i="3" s="1"/>
  <c r="J125" i="3"/>
  <c r="J124" i="3" s="1"/>
  <c r="I125" i="3"/>
  <c r="H125" i="3"/>
  <c r="H124" i="3" s="1"/>
  <c r="G125" i="3"/>
  <c r="G124" i="3" s="1"/>
  <c r="F125" i="3"/>
  <c r="D125" i="3"/>
  <c r="D124" i="3" s="1"/>
  <c r="F124" i="3"/>
  <c r="D95" i="3"/>
  <c r="D42" i="3"/>
  <c r="C33" i="3"/>
  <c r="E58" i="3" l="1"/>
  <c r="F58" i="3"/>
  <c r="G58" i="3"/>
  <c r="H58" i="3"/>
  <c r="H57" i="3" s="1"/>
  <c r="I58" i="3"/>
  <c r="J58" i="3"/>
  <c r="K58" i="3"/>
  <c r="L58" i="3"/>
  <c r="M58" i="3"/>
  <c r="N58" i="3"/>
  <c r="O58" i="3"/>
  <c r="P58" i="3"/>
  <c r="Q58" i="3"/>
  <c r="R58" i="3"/>
  <c r="S58" i="3"/>
  <c r="T58" i="3"/>
  <c r="U58" i="3"/>
  <c r="V58" i="3"/>
  <c r="W58" i="3"/>
  <c r="D58" i="3"/>
  <c r="F149" i="3"/>
  <c r="G149" i="3"/>
  <c r="H149" i="3"/>
  <c r="I149" i="3"/>
  <c r="J149" i="3"/>
  <c r="K149" i="3"/>
  <c r="L149" i="3"/>
  <c r="M149" i="3"/>
  <c r="N149" i="3"/>
  <c r="O149" i="3"/>
  <c r="P149" i="3"/>
  <c r="Q149" i="3"/>
  <c r="R149" i="3"/>
  <c r="S149" i="3"/>
  <c r="T149" i="3"/>
  <c r="U149" i="3"/>
  <c r="V149" i="3"/>
  <c r="D149" i="3"/>
  <c r="E115" i="3"/>
  <c r="F115" i="3"/>
  <c r="G115" i="3"/>
  <c r="H115" i="3"/>
  <c r="I115" i="3"/>
  <c r="J115" i="3"/>
  <c r="K115" i="3"/>
  <c r="L115" i="3"/>
  <c r="M115" i="3"/>
  <c r="N115" i="3"/>
  <c r="O115" i="3"/>
  <c r="P115" i="3"/>
  <c r="Q115" i="3"/>
  <c r="R115" i="3"/>
  <c r="S115" i="3"/>
  <c r="T115" i="3"/>
  <c r="U115" i="3"/>
  <c r="V115" i="3"/>
  <c r="D115" i="3"/>
  <c r="F109" i="3"/>
  <c r="G109" i="3"/>
  <c r="H109" i="3"/>
  <c r="H108" i="3" s="1"/>
  <c r="I109" i="3"/>
  <c r="I108" i="3" s="1"/>
  <c r="J109" i="3"/>
  <c r="K109" i="3"/>
  <c r="L109" i="3"/>
  <c r="L108" i="3" s="1"/>
  <c r="M109" i="3"/>
  <c r="M108" i="3" s="1"/>
  <c r="N109" i="3"/>
  <c r="O109" i="3"/>
  <c r="P109" i="3"/>
  <c r="P108" i="3" s="1"/>
  <c r="Q109" i="3"/>
  <c r="Q108" i="3" s="1"/>
  <c r="R109" i="3"/>
  <c r="S109" i="3"/>
  <c r="T109" i="3"/>
  <c r="T108" i="3" s="1"/>
  <c r="U109" i="3"/>
  <c r="U108" i="3" s="1"/>
  <c r="V109" i="3"/>
  <c r="D109" i="3"/>
  <c r="F95" i="3"/>
  <c r="G95" i="3"/>
  <c r="H95" i="3"/>
  <c r="I95" i="3"/>
  <c r="J95" i="3"/>
  <c r="K95" i="3"/>
  <c r="L95" i="3"/>
  <c r="M95" i="3"/>
  <c r="N95" i="3"/>
  <c r="O95" i="3"/>
  <c r="P95" i="3"/>
  <c r="Q95" i="3"/>
  <c r="R95" i="3"/>
  <c r="S95" i="3"/>
  <c r="T95" i="3"/>
  <c r="U95" i="3"/>
  <c r="V95" i="3"/>
  <c r="E80" i="3"/>
  <c r="F80" i="3"/>
  <c r="G80" i="3"/>
  <c r="H80" i="3"/>
  <c r="I80" i="3"/>
  <c r="J80" i="3"/>
  <c r="K80" i="3"/>
  <c r="L80" i="3"/>
  <c r="M80" i="3"/>
  <c r="N80" i="3"/>
  <c r="O80" i="3"/>
  <c r="P80" i="3"/>
  <c r="Q80" i="3"/>
  <c r="R80" i="3"/>
  <c r="S80" i="3"/>
  <c r="T80" i="3"/>
  <c r="U80" i="3"/>
  <c r="V80" i="3"/>
  <c r="D80" i="3"/>
  <c r="F71" i="3"/>
  <c r="G71" i="3"/>
  <c r="H71" i="3"/>
  <c r="I71" i="3"/>
  <c r="J71" i="3"/>
  <c r="J70" i="3" s="1"/>
  <c r="K71" i="3"/>
  <c r="K70" i="3" s="1"/>
  <c r="L71" i="3"/>
  <c r="M71" i="3"/>
  <c r="N71" i="3"/>
  <c r="N70" i="3" s="1"/>
  <c r="O71" i="3"/>
  <c r="O70" i="3" s="1"/>
  <c r="P71" i="3"/>
  <c r="Q71" i="3"/>
  <c r="R71" i="3"/>
  <c r="R70" i="3" s="1"/>
  <c r="S71" i="3"/>
  <c r="S70" i="3" s="1"/>
  <c r="T71" i="3"/>
  <c r="U71" i="3"/>
  <c r="V71" i="3"/>
  <c r="V70" i="3" s="1"/>
  <c r="D71" i="3"/>
  <c r="E60" i="3"/>
  <c r="F60" i="3"/>
  <c r="G60" i="3"/>
  <c r="I60" i="3"/>
  <c r="J60" i="3"/>
  <c r="K60" i="3"/>
  <c r="L60" i="3"/>
  <c r="M60" i="3"/>
  <c r="N60" i="3"/>
  <c r="O60" i="3"/>
  <c r="P60" i="3"/>
  <c r="Q60" i="3"/>
  <c r="R60" i="3"/>
  <c r="S60" i="3"/>
  <c r="T60" i="3"/>
  <c r="U60" i="3"/>
  <c r="V60" i="3"/>
  <c r="D60" i="3"/>
  <c r="F42" i="3"/>
  <c r="G42" i="3"/>
  <c r="I42" i="3"/>
  <c r="J42" i="3"/>
  <c r="K42" i="3"/>
  <c r="L42" i="3"/>
  <c r="M42" i="3"/>
  <c r="N42" i="3"/>
  <c r="O42" i="3"/>
  <c r="P42" i="3"/>
  <c r="Q42" i="3"/>
  <c r="R42" i="3"/>
  <c r="S42" i="3"/>
  <c r="T42" i="3"/>
  <c r="U42" i="3"/>
  <c r="V42" i="3"/>
  <c r="U57" i="3" l="1"/>
  <c r="M57" i="3"/>
  <c r="P57" i="3"/>
  <c r="U70" i="3"/>
  <c r="Q70" i="3"/>
  <c r="M70" i="3"/>
  <c r="I70" i="3"/>
  <c r="S108" i="3"/>
  <c r="O108" i="3"/>
  <c r="K108" i="3"/>
  <c r="S57" i="3"/>
  <c r="O57" i="3"/>
  <c r="K57" i="3"/>
  <c r="Q57" i="3"/>
  <c r="I57" i="3"/>
  <c r="T57" i="3"/>
  <c r="L57" i="3"/>
  <c r="T70" i="3"/>
  <c r="P70" i="3"/>
  <c r="L70" i="3"/>
  <c r="H70" i="3"/>
  <c r="V108" i="3"/>
  <c r="R108" i="3"/>
  <c r="N108" i="3"/>
  <c r="J108" i="3"/>
  <c r="V57" i="3"/>
  <c r="R57" i="3"/>
  <c r="N57" i="3"/>
  <c r="J57" i="3"/>
  <c r="F89" i="3"/>
  <c r="G89" i="3"/>
  <c r="H89" i="3"/>
  <c r="H88" i="3" s="1"/>
  <c r="I89" i="3"/>
  <c r="I88" i="3" s="1"/>
  <c r="J89" i="3"/>
  <c r="J88" i="3" s="1"/>
  <c r="K89" i="3"/>
  <c r="K88" i="3" s="1"/>
  <c r="L89" i="3"/>
  <c r="L88" i="3" s="1"/>
  <c r="M89" i="3"/>
  <c r="M88" i="3" s="1"/>
  <c r="N89" i="3"/>
  <c r="N88" i="3" s="1"/>
  <c r="O89" i="3"/>
  <c r="O88" i="3" s="1"/>
  <c r="P89" i="3"/>
  <c r="P88" i="3" s="1"/>
  <c r="Q89" i="3"/>
  <c r="Q88" i="3" s="1"/>
  <c r="R89" i="3"/>
  <c r="R88" i="3" s="1"/>
  <c r="S89" i="3"/>
  <c r="S88" i="3" s="1"/>
  <c r="T89" i="3"/>
  <c r="T88" i="3" s="1"/>
  <c r="U89" i="3"/>
  <c r="U88" i="3" s="1"/>
  <c r="V89" i="3"/>
  <c r="V88" i="3" s="1"/>
  <c r="D89" i="3"/>
  <c r="F38" i="3"/>
  <c r="G38" i="3"/>
  <c r="H38" i="3"/>
  <c r="H37" i="3" s="1"/>
  <c r="I38" i="3"/>
  <c r="I37" i="3" s="1"/>
  <c r="J38" i="3"/>
  <c r="J37" i="3" s="1"/>
  <c r="K38" i="3"/>
  <c r="K37" i="3" s="1"/>
  <c r="L38" i="3"/>
  <c r="L37" i="3" s="1"/>
  <c r="M38" i="3"/>
  <c r="M37" i="3" s="1"/>
  <c r="N38" i="3"/>
  <c r="N37" i="3" s="1"/>
  <c r="O38" i="3"/>
  <c r="O37" i="3" s="1"/>
  <c r="P38" i="3"/>
  <c r="P37" i="3" s="1"/>
  <c r="Q38" i="3"/>
  <c r="Q37" i="3" s="1"/>
  <c r="R38" i="3"/>
  <c r="R37" i="3" s="1"/>
  <c r="S38" i="3"/>
  <c r="S37" i="3" s="1"/>
  <c r="T38" i="3"/>
  <c r="T37" i="3" s="1"/>
  <c r="U38" i="3"/>
  <c r="U37" i="3" s="1"/>
  <c r="V38" i="3"/>
  <c r="V37" i="3" s="1"/>
  <c r="D38" i="3"/>
  <c r="F32" i="3"/>
  <c r="G32" i="3"/>
  <c r="H32" i="3"/>
  <c r="I32" i="3"/>
  <c r="J32" i="3"/>
  <c r="K32" i="3"/>
  <c r="L32" i="3"/>
  <c r="M32" i="3"/>
  <c r="N32" i="3"/>
  <c r="O32" i="3"/>
  <c r="P32" i="3"/>
  <c r="Q32" i="3"/>
  <c r="R32" i="3"/>
  <c r="S32" i="3"/>
  <c r="T32" i="3"/>
  <c r="U32" i="3"/>
  <c r="V32" i="3"/>
  <c r="D32" i="3"/>
  <c r="H20" i="3"/>
  <c r="H19" i="3" s="1"/>
  <c r="I20" i="3"/>
  <c r="I19" i="3" s="1"/>
  <c r="J20" i="3"/>
  <c r="J19" i="3" s="1"/>
  <c r="K20" i="3"/>
  <c r="K19" i="3" s="1"/>
  <c r="L20" i="3"/>
  <c r="L19" i="3" s="1"/>
  <c r="M20" i="3"/>
  <c r="M19" i="3" s="1"/>
  <c r="N20" i="3"/>
  <c r="N19" i="3" s="1"/>
  <c r="O20" i="3"/>
  <c r="O19" i="3" s="1"/>
  <c r="P20" i="3"/>
  <c r="P19" i="3" s="1"/>
  <c r="Q20" i="3"/>
  <c r="Q19" i="3" s="1"/>
  <c r="R20" i="3"/>
  <c r="R19" i="3" s="1"/>
  <c r="S20" i="3"/>
  <c r="S19" i="3" s="1"/>
  <c r="T20" i="3"/>
  <c r="T19" i="3" s="1"/>
  <c r="U20" i="3"/>
  <c r="U19" i="3" s="1"/>
  <c r="V20" i="3"/>
  <c r="V19" i="3" s="1"/>
  <c r="H18" i="3" l="1"/>
  <c r="R18" i="3"/>
  <c r="V156" i="3"/>
  <c r="V148" i="3" s="1"/>
  <c r="V18" i="3" s="1"/>
  <c r="T156" i="3"/>
  <c r="T148" i="3" s="1"/>
  <c r="T18" i="3" s="1"/>
  <c r="R156" i="3"/>
  <c r="R148" i="3" s="1"/>
  <c r="P156" i="3"/>
  <c r="P148" i="3" s="1"/>
  <c r="P18" i="3" s="1"/>
  <c r="N156" i="3"/>
  <c r="N148" i="3" s="1"/>
  <c r="N18" i="3" s="1"/>
  <c r="L156" i="3"/>
  <c r="L148" i="3" s="1"/>
  <c r="L18" i="3" s="1"/>
  <c r="J156" i="3"/>
  <c r="J148" i="3" s="1"/>
  <c r="J18" i="3" s="1"/>
  <c r="H156" i="3"/>
  <c r="H148" i="3" s="1"/>
  <c r="F156" i="3"/>
  <c r="F148" i="3" s="1"/>
  <c r="D156" i="3"/>
  <c r="D148" i="3" s="1"/>
  <c r="U156" i="3"/>
  <c r="U148" i="3" s="1"/>
  <c r="U18" i="3" s="1"/>
  <c r="S156" i="3"/>
  <c r="S148" i="3" s="1"/>
  <c r="S18" i="3" s="1"/>
  <c r="Q156" i="3"/>
  <c r="Q148" i="3" s="1"/>
  <c r="Q18" i="3" s="1"/>
  <c r="O156" i="3"/>
  <c r="O148" i="3" s="1"/>
  <c r="O18" i="3" s="1"/>
  <c r="M156" i="3"/>
  <c r="M148" i="3" s="1"/>
  <c r="M18" i="3" s="1"/>
  <c r="K156" i="3"/>
  <c r="K148" i="3" s="1"/>
  <c r="K18" i="3" s="1"/>
  <c r="I156" i="3"/>
  <c r="I148" i="3" s="1"/>
  <c r="I18" i="3" s="1"/>
  <c r="G156" i="3"/>
  <c r="G148" i="3" s="1"/>
  <c r="D108" i="3"/>
  <c r="D20" i="3"/>
  <c r="D19" i="3" s="1"/>
  <c r="G20" i="3"/>
  <c r="F20" i="3"/>
  <c r="W11" i="3" l="1"/>
  <c r="X11" i="3"/>
  <c r="S15" i="3"/>
  <c r="V15" i="3" s="1"/>
  <c r="T15" i="3" s="1"/>
  <c r="S14" i="3"/>
  <c r="V14" i="3" s="1"/>
  <c r="V13" i="3" l="1"/>
  <c r="T14" i="3"/>
  <c r="S13" i="3"/>
  <c r="S12" i="3" s="1"/>
  <c r="T17" i="3"/>
  <c r="F37" i="3"/>
  <c r="F70" i="3"/>
  <c r="G70" i="3"/>
  <c r="W156" i="3"/>
  <c r="W95" i="3"/>
  <c r="W19" i="3"/>
  <c r="D57" i="3"/>
  <c r="AT23" i="42"/>
  <c r="AS23" i="42"/>
  <c r="AR23" i="42"/>
  <c r="AQ23" i="42"/>
  <c r="AP23" i="42"/>
  <c r="AO23" i="42"/>
  <c r="AN23" i="42"/>
  <c r="AM23" i="42"/>
  <c r="AL23" i="42"/>
  <c r="AK23" i="42"/>
  <c r="AT21" i="42"/>
  <c r="AS21" i="42"/>
  <c r="AR21" i="42"/>
  <c r="AQ21" i="42"/>
  <c r="AP21" i="42"/>
  <c r="AO21" i="42"/>
  <c r="AN21" i="42"/>
  <c r="AM21" i="42"/>
  <c r="AL21" i="42"/>
  <c r="AK21" i="42"/>
  <c r="AN20" i="42"/>
  <c r="AN14" i="42" s="1"/>
  <c r="AN13" i="42" s="1"/>
  <c r="AN11" i="42" s="1"/>
  <c r="AN10" i="42" s="1"/>
  <c r="AT19" i="42"/>
  <c r="AT18" i="42" s="1"/>
  <c r="AS19" i="42"/>
  <c r="AR19" i="42"/>
  <c r="AR18" i="42" s="1"/>
  <c r="AQ19" i="42"/>
  <c r="AQ18" i="42" s="1"/>
  <c r="AP19" i="42"/>
  <c r="AP18" i="42" s="1"/>
  <c r="AO19" i="42"/>
  <c r="AO18" i="42" s="1"/>
  <c r="AN19" i="42"/>
  <c r="AN18" i="42" s="1"/>
  <c r="AM19" i="42"/>
  <c r="AM18" i="42" s="1"/>
  <c r="AL19" i="42"/>
  <c r="AL18" i="42" s="1"/>
  <c r="AK19" i="42"/>
  <c r="AS18" i="42"/>
  <c r="AK18" i="42"/>
  <c r="AT17" i="42"/>
  <c r="AT16" i="42" s="1"/>
  <c r="AS17" i="42"/>
  <c r="AS16" i="42" s="1"/>
  <c r="AR17" i="42"/>
  <c r="AR16" i="42" s="1"/>
  <c r="AQ17" i="42"/>
  <c r="AQ16" i="42" s="1"/>
  <c r="AP17" i="42"/>
  <c r="AP16" i="42" s="1"/>
  <c r="AO17" i="42"/>
  <c r="AO16" i="42" s="1"/>
  <c r="AN17" i="42"/>
  <c r="AN16" i="42" s="1"/>
  <c r="AM17" i="42"/>
  <c r="AM16" i="42" s="1"/>
  <c r="AL17" i="42"/>
  <c r="AL16" i="42" s="1"/>
  <c r="AK17" i="42"/>
  <c r="AK16" i="42" s="1"/>
  <c r="AT14" i="42"/>
  <c r="AT13" i="42" s="1"/>
  <c r="AT11" i="42" s="1"/>
  <c r="AT10" i="42" s="1"/>
  <c r="AS14" i="42"/>
  <c r="AR14" i="42"/>
  <c r="AQ14" i="42"/>
  <c r="AQ13" i="42" s="1"/>
  <c r="AP14" i="42"/>
  <c r="AP13" i="42" s="1"/>
  <c r="AP11" i="42" s="1"/>
  <c r="AP10" i="42" s="1"/>
  <c r="AO14" i="42"/>
  <c r="AO13" i="42" s="1"/>
  <c r="AM14" i="42"/>
  <c r="AM13" i="42" s="1"/>
  <c r="AM11" i="42" s="1"/>
  <c r="AM10" i="42" s="1"/>
  <c r="AL14" i="42"/>
  <c r="AL13" i="42" s="1"/>
  <c r="AK14" i="42"/>
  <c r="AK13" i="42" s="1"/>
  <c r="AK11" i="42" s="1"/>
  <c r="AK10" i="42" s="1"/>
  <c r="AS13" i="42"/>
  <c r="AR13" i="42"/>
  <c r="AQ10" i="42"/>
  <c r="AK9" i="42"/>
  <c r="L9" i="42"/>
  <c r="M9" i="42" s="1"/>
  <c r="N9" i="42" s="1"/>
  <c r="O9" i="42" s="1"/>
  <c r="P9" i="42" s="1"/>
  <c r="Q9" i="42" s="1"/>
  <c r="R9" i="42" s="1"/>
  <c r="S9" i="42" s="1"/>
  <c r="T9" i="42" s="1"/>
  <c r="U9" i="42" s="1"/>
  <c r="V9" i="42" s="1"/>
  <c r="W9" i="42" s="1"/>
  <c r="X9" i="42" s="1"/>
  <c r="Y9" i="42" s="1"/>
  <c r="B9" i="42"/>
  <c r="C9" i="42" s="1"/>
  <c r="D9" i="42" s="1"/>
  <c r="E9" i="42" s="1"/>
  <c r="F9" i="42" s="1"/>
  <c r="G9" i="42" s="1"/>
  <c r="H9" i="42" s="1"/>
  <c r="I9" i="42" s="1"/>
  <c r="AL11" i="42"/>
  <c r="AL10" i="42" s="1"/>
  <c r="H12" i="41"/>
  <c r="K12" i="41"/>
  <c r="L12" i="41"/>
  <c r="M12" i="41"/>
  <c r="N12" i="41"/>
  <c r="O12" i="41"/>
  <c r="P12" i="41"/>
  <c r="Q12" i="41"/>
  <c r="R12" i="41"/>
  <c r="U12" i="41"/>
  <c r="V12" i="41"/>
  <c r="W12" i="41"/>
  <c r="AC12" i="41"/>
  <c r="AH12" i="41"/>
  <c r="AI12" i="41"/>
  <c r="AJ12" i="41"/>
  <c r="AK12" i="41"/>
  <c r="AL12" i="41"/>
  <c r="AA16" i="41"/>
  <c r="X16" i="41"/>
  <c r="AA15" i="41"/>
  <c r="X15" i="41"/>
  <c r="AA14" i="41"/>
  <c r="X14" i="41"/>
  <c r="A14" i="41"/>
  <c r="A15" i="41" s="1"/>
  <c r="A16" i="41" s="1"/>
  <c r="AG13" i="41"/>
  <c r="AG12" i="41" s="1"/>
  <c r="AF13" i="41"/>
  <c r="AF12" i="41" s="1"/>
  <c r="AE13" i="41"/>
  <c r="AE12" i="41" s="1"/>
  <c r="AD13" i="41"/>
  <c r="AB13" i="41"/>
  <c r="AB12" i="41" s="1"/>
  <c r="Z13" i="41"/>
  <c r="Y13" i="41"/>
  <c r="Y11" i="41" s="1"/>
  <c r="T13" i="41"/>
  <c r="S13" i="41"/>
  <c r="S12" i="41" s="1"/>
  <c r="J13" i="41"/>
  <c r="I13" i="41"/>
  <c r="G13" i="41"/>
  <c r="G11" i="41" s="1"/>
  <c r="AM11" i="41"/>
  <c r="AI11" i="41"/>
  <c r="Q10" i="41"/>
  <c r="R10" i="41" s="1"/>
  <c r="S10" i="41" s="1"/>
  <c r="T10" i="41" s="1"/>
  <c r="J10" i="41"/>
  <c r="B10" i="41"/>
  <c r="C10" i="41" s="1"/>
  <c r="D10" i="41" s="1"/>
  <c r="E10" i="41" s="1"/>
  <c r="F10" i="41" s="1"/>
  <c r="G10" i="41" s="1"/>
  <c r="AO9" i="41"/>
  <c r="AN9" i="41"/>
  <c r="S11" i="41"/>
  <c r="X13" i="41"/>
  <c r="AB11" i="41"/>
  <c r="E54" i="10"/>
  <c r="X11" i="41"/>
  <c r="X12" i="41"/>
  <c r="E83" i="10"/>
  <c r="E30" i="10"/>
  <c r="D30" i="10" s="1"/>
  <c r="I21" i="10"/>
  <c r="I22" i="10"/>
  <c r="I24" i="10"/>
  <c r="I25" i="10"/>
  <c r="I26" i="10"/>
  <c r="I27" i="10"/>
  <c r="I29" i="10"/>
  <c r="I31" i="10"/>
  <c r="I33" i="10"/>
  <c r="I36" i="10"/>
  <c r="I38" i="10"/>
  <c r="I39" i="10"/>
  <c r="I40" i="10"/>
  <c r="I42" i="10"/>
  <c r="D42" i="10" s="1"/>
  <c r="I43" i="10"/>
  <c r="I44" i="10"/>
  <c r="I46" i="10"/>
  <c r="I48" i="10"/>
  <c r="I47" i="10" s="1"/>
  <c r="I49" i="10"/>
  <c r="I50" i="10"/>
  <c r="I51" i="10"/>
  <c r="I52" i="10"/>
  <c r="I54" i="10"/>
  <c r="I55" i="10"/>
  <c r="I56" i="10"/>
  <c r="I57" i="10"/>
  <c r="I58" i="10"/>
  <c r="I59" i="10"/>
  <c r="D59" i="10" s="1"/>
  <c r="I60" i="10"/>
  <c r="I64" i="10"/>
  <c r="I65" i="10"/>
  <c r="I66" i="10"/>
  <c r="I67" i="10"/>
  <c r="I69" i="10"/>
  <c r="D69" i="10" s="1"/>
  <c r="I72" i="10"/>
  <c r="I73" i="10"/>
  <c r="I74" i="10"/>
  <c r="I76" i="10"/>
  <c r="I75" i="10" s="1"/>
  <c r="I77" i="10"/>
  <c r="I78" i="10"/>
  <c r="I79" i="10"/>
  <c r="I81" i="10"/>
  <c r="I82" i="10"/>
  <c r="I84" i="10"/>
  <c r="I86" i="10"/>
  <c r="I37" i="10"/>
  <c r="I85" i="10"/>
  <c r="I45" i="10"/>
  <c r="I71" i="10"/>
  <c r="I63" i="10"/>
  <c r="I62" i="10" s="1"/>
  <c r="I70" i="10"/>
  <c r="D70" i="10" s="1"/>
  <c r="I34" i="10"/>
  <c r="I53" i="10"/>
  <c r="I30" i="10"/>
  <c r="I88" i="10"/>
  <c r="I23" i="10"/>
  <c r="I80" i="10"/>
  <c r="I61" i="10"/>
  <c r="I83" i="10"/>
  <c r="I87" i="10"/>
  <c r="I28" i="10"/>
  <c r="I41" i="10"/>
  <c r="D41" i="10" s="1"/>
  <c r="I32" i="10"/>
  <c r="I20" i="10"/>
  <c r="N17" i="10"/>
  <c r="F63" i="10"/>
  <c r="E37" i="10"/>
  <c r="D37" i="10" s="1"/>
  <c r="G72" i="10"/>
  <c r="G68" i="10" s="1"/>
  <c r="D71" i="10"/>
  <c r="D54" i="10"/>
  <c r="D38" i="10"/>
  <c r="E81" i="10"/>
  <c r="D81" i="10" s="1"/>
  <c r="N68" i="4"/>
  <c r="M68" i="4"/>
  <c r="L68" i="4"/>
  <c r="K68" i="4"/>
  <c r="J68" i="4"/>
  <c r="I68" i="4"/>
  <c r="H68" i="4"/>
  <c r="G68" i="4"/>
  <c r="N65" i="4"/>
  <c r="M65" i="4"/>
  <c r="L65" i="4"/>
  <c r="K65" i="4"/>
  <c r="J65" i="4"/>
  <c r="I65" i="4"/>
  <c r="H65" i="4"/>
  <c r="G65" i="4"/>
  <c r="N63" i="4"/>
  <c r="N62" i="4" s="1"/>
  <c r="M63" i="4"/>
  <c r="M62" i="4" s="1"/>
  <c r="L63" i="4"/>
  <c r="K63" i="4"/>
  <c r="J63" i="4"/>
  <c r="I63" i="4"/>
  <c r="H63" i="4"/>
  <c r="G63" i="4"/>
  <c r="N49" i="4"/>
  <c r="M49" i="4"/>
  <c r="L49" i="4"/>
  <c r="K49" i="4"/>
  <c r="J49" i="4"/>
  <c r="I49" i="4"/>
  <c r="H49" i="4"/>
  <c r="N57" i="4"/>
  <c r="N48" i="4" s="1"/>
  <c r="M57" i="4"/>
  <c r="L57" i="4"/>
  <c r="K57" i="4"/>
  <c r="J57" i="4"/>
  <c r="H57" i="4"/>
  <c r="G57" i="4"/>
  <c r="N52" i="4"/>
  <c r="M52" i="4"/>
  <c r="L52" i="4"/>
  <c r="K52" i="4"/>
  <c r="J52" i="4"/>
  <c r="I52" i="4"/>
  <c r="H52" i="4"/>
  <c r="G52" i="4"/>
  <c r="N54" i="4"/>
  <c r="M54" i="4"/>
  <c r="L54" i="4"/>
  <c r="K54" i="4"/>
  <c r="J54" i="4"/>
  <c r="I54" i="4"/>
  <c r="H54" i="4"/>
  <c r="G54" i="4"/>
  <c r="G49" i="4"/>
  <c r="N45" i="4"/>
  <c r="M45" i="4"/>
  <c r="L45" i="4"/>
  <c r="K45" i="4"/>
  <c r="J45" i="4"/>
  <c r="I45" i="4"/>
  <c r="H45" i="4"/>
  <c r="G45" i="4"/>
  <c r="N43" i="4"/>
  <c r="N29" i="4" s="1"/>
  <c r="L43" i="4"/>
  <c r="K43" i="4"/>
  <c r="J43" i="4"/>
  <c r="I43" i="4"/>
  <c r="I29" i="4" s="1"/>
  <c r="H43" i="4"/>
  <c r="N41" i="4"/>
  <c r="M41" i="4"/>
  <c r="L41" i="4"/>
  <c r="K41" i="4"/>
  <c r="J41" i="4"/>
  <c r="I41" i="4"/>
  <c r="H41" i="4"/>
  <c r="G41" i="4"/>
  <c r="N32" i="4"/>
  <c r="M32" i="4"/>
  <c r="L32" i="4"/>
  <c r="K32" i="4"/>
  <c r="J32" i="4"/>
  <c r="I32" i="4"/>
  <c r="H32" i="4"/>
  <c r="G32" i="4"/>
  <c r="N30" i="4"/>
  <c r="M30" i="4"/>
  <c r="L30" i="4"/>
  <c r="L29" i="4" s="1"/>
  <c r="K30" i="4"/>
  <c r="J30" i="4"/>
  <c r="I30" i="4"/>
  <c r="H30" i="4"/>
  <c r="H29" i="4" s="1"/>
  <c r="G30" i="4"/>
  <c r="N26" i="4"/>
  <c r="M26" i="4"/>
  <c r="L26" i="4"/>
  <c r="K26" i="4"/>
  <c r="J26" i="4"/>
  <c r="I26" i="4"/>
  <c r="H26" i="4"/>
  <c r="G26" i="4"/>
  <c r="N24" i="4"/>
  <c r="M24" i="4"/>
  <c r="L24" i="4"/>
  <c r="K24" i="4"/>
  <c r="J24" i="4"/>
  <c r="I24" i="4"/>
  <c r="H24" i="4"/>
  <c r="G24" i="4"/>
  <c r="N22" i="4"/>
  <c r="M22" i="4"/>
  <c r="L22" i="4"/>
  <c r="K22" i="4"/>
  <c r="J22" i="4"/>
  <c r="I22" i="4"/>
  <c r="H22" i="4"/>
  <c r="G22" i="4"/>
  <c r="N20" i="4"/>
  <c r="M20" i="4"/>
  <c r="L20" i="4"/>
  <c r="L19" i="4" s="1"/>
  <c r="K20" i="4"/>
  <c r="J20" i="4"/>
  <c r="I20" i="4"/>
  <c r="H20" i="4"/>
  <c r="G20" i="4"/>
  <c r="G19" i="4" s="1"/>
  <c r="N16" i="4"/>
  <c r="N15" i="4" s="1"/>
  <c r="M16" i="4"/>
  <c r="M15" i="4" s="1"/>
  <c r="L16" i="4"/>
  <c r="L15" i="4" s="1"/>
  <c r="K16" i="4"/>
  <c r="K15" i="4" s="1"/>
  <c r="J16" i="4"/>
  <c r="J15" i="4" s="1"/>
  <c r="I16" i="4"/>
  <c r="I15" i="4" s="1"/>
  <c r="H16" i="4"/>
  <c r="H15" i="4" s="1"/>
  <c r="G16" i="4"/>
  <c r="G15" i="4" s="1"/>
  <c r="N12" i="4"/>
  <c r="N11" i="4" s="1"/>
  <c r="M12" i="4"/>
  <c r="M11" i="4" s="1"/>
  <c r="L12" i="4"/>
  <c r="L11" i="4" s="1"/>
  <c r="K12" i="4"/>
  <c r="K11" i="4" s="1"/>
  <c r="J12" i="4"/>
  <c r="J11" i="4" s="1"/>
  <c r="I12" i="4"/>
  <c r="I11" i="4" s="1"/>
  <c r="H12" i="4"/>
  <c r="H11" i="4" s="1"/>
  <c r="G12" i="4"/>
  <c r="G11" i="4" s="1"/>
  <c r="A42" i="4"/>
  <c r="B9" i="4"/>
  <c r="C9" i="4" s="1"/>
  <c r="D9" i="4" s="1"/>
  <c r="E9" i="4" s="1"/>
  <c r="F9" i="4" s="1"/>
  <c r="G9" i="4" s="1"/>
  <c r="H9" i="4" s="1"/>
  <c r="I9" i="4" s="1"/>
  <c r="J9" i="4" s="1"/>
  <c r="K9" i="4" s="1"/>
  <c r="L9" i="4" s="1"/>
  <c r="M9" i="4" s="1"/>
  <c r="N9" i="4" s="1"/>
  <c r="O9" i="4" s="1"/>
  <c r="P9" i="4" s="1"/>
  <c r="K48" i="4"/>
  <c r="K19" i="4"/>
  <c r="G62" i="4"/>
  <c r="L62" i="4"/>
  <c r="H48" i="4"/>
  <c r="K62" i="4"/>
  <c r="H62" i="4"/>
  <c r="I62" i="4"/>
  <c r="J62" i="4"/>
  <c r="K29" i="4"/>
  <c r="K14" i="4" s="1"/>
  <c r="K10" i="4" s="1"/>
  <c r="H19" i="4"/>
  <c r="M19" i="4"/>
  <c r="I19" i="4"/>
  <c r="J19" i="4"/>
  <c r="N19" i="4"/>
  <c r="N14" i="4" s="1"/>
  <c r="N10" i="4" s="1"/>
  <c r="H14" i="10"/>
  <c r="I14" i="10"/>
  <c r="L14" i="10"/>
  <c r="J15" i="10"/>
  <c r="K16" i="10"/>
  <c r="J16" i="10" s="1"/>
  <c r="J17" i="10"/>
  <c r="J18" i="10"/>
  <c r="F20" i="10"/>
  <c r="K20" i="10"/>
  <c r="L20" i="10"/>
  <c r="J21" i="10"/>
  <c r="J22" i="10"/>
  <c r="J23" i="10"/>
  <c r="J24" i="10"/>
  <c r="J25" i="10"/>
  <c r="J26" i="10"/>
  <c r="J27" i="10"/>
  <c r="J28" i="10"/>
  <c r="J29" i="10"/>
  <c r="J30" i="10"/>
  <c r="J31" i="10"/>
  <c r="H32" i="10"/>
  <c r="H20" i="10" s="1"/>
  <c r="J32" i="10"/>
  <c r="H33" i="10"/>
  <c r="J33" i="10"/>
  <c r="H34" i="10"/>
  <c r="J34" i="10"/>
  <c r="G35" i="10"/>
  <c r="H35" i="10"/>
  <c r="K35" i="10"/>
  <c r="L35" i="10"/>
  <c r="J36" i="10"/>
  <c r="J37" i="10"/>
  <c r="J38" i="10"/>
  <c r="J39" i="10"/>
  <c r="J40" i="10"/>
  <c r="J41" i="10"/>
  <c r="J42" i="10"/>
  <c r="J43" i="10"/>
  <c r="J44" i="10"/>
  <c r="J45" i="10"/>
  <c r="J46" i="10"/>
  <c r="G47" i="10"/>
  <c r="H47" i="10"/>
  <c r="K47" i="10"/>
  <c r="L47" i="10"/>
  <c r="J48" i="10"/>
  <c r="J49" i="10"/>
  <c r="J50" i="10"/>
  <c r="J51" i="10"/>
  <c r="J52" i="10"/>
  <c r="J53" i="10"/>
  <c r="J54" i="10"/>
  <c r="J55" i="10"/>
  <c r="J56" i="10"/>
  <c r="J57" i="10"/>
  <c r="J58" i="10"/>
  <c r="J59" i="10"/>
  <c r="J60" i="10"/>
  <c r="J61" i="10"/>
  <c r="G62" i="10"/>
  <c r="H62" i="10"/>
  <c r="K62" i="10"/>
  <c r="L62" i="10"/>
  <c r="J63" i="10"/>
  <c r="J64" i="10"/>
  <c r="J65" i="10"/>
  <c r="J66" i="10"/>
  <c r="J67" i="10"/>
  <c r="H68" i="10"/>
  <c r="K68" i="10"/>
  <c r="L68" i="10"/>
  <c r="J69" i="10"/>
  <c r="J70" i="10"/>
  <c r="J71" i="10"/>
  <c r="J72" i="10"/>
  <c r="J73" i="10"/>
  <c r="J74" i="10"/>
  <c r="H75" i="10"/>
  <c r="K75" i="10"/>
  <c r="L75" i="10"/>
  <c r="J76" i="10"/>
  <c r="J77" i="10"/>
  <c r="J78" i="10"/>
  <c r="J79" i="10"/>
  <c r="J80" i="10"/>
  <c r="J81" i="10"/>
  <c r="J82" i="10"/>
  <c r="J83" i="10"/>
  <c r="J84" i="10"/>
  <c r="J85" i="10"/>
  <c r="J86" i="10"/>
  <c r="J87" i="10"/>
  <c r="J88" i="10"/>
  <c r="J75" i="10"/>
  <c r="E63" i="10"/>
  <c r="D63" i="10"/>
  <c r="E24" i="10"/>
  <c r="D24" i="10" s="1"/>
  <c r="E28" i="10"/>
  <c r="D28" i="10" s="1"/>
  <c r="E56" i="10"/>
  <c r="D56" i="10" s="1"/>
  <c r="E66" i="10"/>
  <c r="D66" i="10" s="1"/>
  <c r="E78" i="10"/>
  <c r="D78" i="10" s="1"/>
  <c r="E88" i="10"/>
  <c r="D88" i="10" s="1"/>
  <c r="G77" i="10"/>
  <c r="D77" i="10" s="1"/>
  <c r="E21" i="10"/>
  <c r="D21" i="10"/>
  <c r="E25" i="10"/>
  <c r="D25" i="10" s="1"/>
  <c r="E29" i="10"/>
  <c r="D29" i="10" s="1"/>
  <c r="E52" i="10"/>
  <c r="D52" i="10" s="1"/>
  <c r="E57" i="10"/>
  <c r="D57" i="10" s="1"/>
  <c r="E67" i="10"/>
  <c r="D67" i="10" s="1"/>
  <c r="E82" i="10"/>
  <c r="D82" i="10" s="1"/>
  <c r="F45" i="10"/>
  <c r="G79" i="10"/>
  <c r="D79" i="10" s="1"/>
  <c r="E22" i="10"/>
  <c r="D22" i="10" s="1"/>
  <c r="E26" i="10"/>
  <c r="D26" i="10" s="1"/>
  <c r="E31" i="10"/>
  <c r="D31" i="10" s="1"/>
  <c r="E43" i="10"/>
  <c r="D43" i="10" s="1"/>
  <c r="E53" i="10"/>
  <c r="D53" i="10" s="1"/>
  <c r="E61" i="10"/>
  <c r="D61" i="10" s="1"/>
  <c r="E84" i="10"/>
  <c r="D84" i="10"/>
  <c r="F58" i="10"/>
  <c r="D58" i="10" s="1"/>
  <c r="G85" i="10"/>
  <c r="D85" i="10" s="1"/>
  <c r="E23" i="10"/>
  <c r="D23" i="10"/>
  <c r="E27" i="10"/>
  <c r="D27" i="10" s="1"/>
  <c r="E33" i="10"/>
  <c r="D33" i="10" s="1"/>
  <c r="E50" i="10"/>
  <c r="D50" i="10" s="1"/>
  <c r="E55" i="10"/>
  <c r="D55" i="10" s="1"/>
  <c r="E65" i="10"/>
  <c r="D65" i="10" s="1"/>
  <c r="E76" i="10"/>
  <c r="D76" i="10" s="1"/>
  <c r="E87" i="10"/>
  <c r="D87" i="10" s="1"/>
  <c r="F60" i="10"/>
  <c r="D60" i="10"/>
  <c r="G32" i="10"/>
  <c r="G86" i="10"/>
  <c r="E51" i="10"/>
  <c r="D51" i="10"/>
  <c r="F83" i="10"/>
  <c r="D83" i="10"/>
  <c r="E34" i="10"/>
  <c r="D34" i="10"/>
  <c r="F39" i="10"/>
  <c r="D39" i="10" s="1"/>
  <c r="E72" i="10"/>
  <c r="D72" i="10" s="1"/>
  <c r="F73" i="10"/>
  <c r="D73" i="10" s="1"/>
  <c r="F80" i="10"/>
  <c r="D80" i="10" s="1"/>
  <c r="E40" i="10"/>
  <c r="D40" i="10" s="1"/>
  <c r="F64" i="10"/>
  <c r="D64" i="10" s="1"/>
  <c r="F47" i="10"/>
  <c r="F35" i="10"/>
  <c r="E20" i="10"/>
  <c r="E62" i="10"/>
  <c r="G18" i="10"/>
  <c r="D18" i="10" s="1"/>
  <c r="AA45" i="6"/>
  <c r="Z45" i="6"/>
  <c r="Y45" i="6"/>
  <c r="X45" i="6"/>
  <c r="W45" i="6"/>
  <c r="V45" i="6"/>
  <c r="U45" i="6"/>
  <c r="T45" i="6"/>
  <c r="S45" i="6"/>
  <c r="R45" i="6"/>
  <c r="Q45" i="6"/>
  <c r="Q42" i="6" s="1"/>
  <c r="Q41" i="6" s="1"/>
  <c r="Q40" i="6" s="1"/>
  <c r="P45" i="6"/>
  <c r="O45" i="6"/>
  <c r="N45" i="6"/>
  <c r="M45" i="6"/>
  <c r="L45" i="6"/>
  <c r="K45" i="6"/>
  <c r="J45" i="6"/>
  <c r="I45" i="6"/>
  <c r="I42" i="6" s="1"/>
  <c r="I41" i="6" s="1"/>
  <c r="I40" i="6" s="1"/>
  <c r="H45" i="6"/>
  <c r="G45" i="6"/>
  <c r="AA43" i="6"/>
  <c r="Z43" i="6"/>
  <c r="Y43" i="6"/>
  <c r="X43" i="6"/>
  <c r="W43" i="6"/>
  <c r="W42" i="6" s="1"/>
  <c r="W41" i="6" s="1"/>
  <c r="W40" i="6" s="1"/>
  <c r="V43" i="6"/>
  <c r="U43" i="6"/>
  <c r="T43" i="6"/>
  <c r="S43" i="6"/>
  <c r="R43" i="6"/>
  <c r="Q43" i="6"/>
  <c r="P43" i="6"/>
  <c r="O43" i="6"/>
  <c r="N43" i="6"/>
  <c r="N42" i="6" s="1"/>
  <c r="N41" i="6" s="1"/>
  <c r="N40" i="6" s="1"/>
  <c r="M43" i="6"/>
  <c r="L43" i="6"/>
  <c r="K43" i="6"/>
  <c r="K42" i="6" s="1"/>
  <c r="K41" i="6" s="1"/>
  <c r="K40" i="6" s="1"/>
  <c r="J43" i="6"/>
  <c r="J42" i="6" s="1"/>
  <c r="J41" i="6" s="1"/>
  <c r="J40" i="6" s="1"/>
  <c r="I43" i="6"/>
  <c r="H43" i="6"/>
  <c r="G43" i="6"/>
  <c r="AA38" i="6"/>
  <c r="AA37" i="6" s="1"/>
  <c r="Z38" i="6"/>
  <c r="Z37" i="6" s="1"/>
  <c r="Y38" i="6"/>
  <c r="Y37" i="6" s="1"/>
  <c r="X38" i="6"/>
  <c r="W38" i="6"/>
  <c r="W37" i="6" s="1"/>
  <c r="V38" i="6"/>
  <c r="V37" i="6" s="1"/>
  <c r="U38" i="6"/>
  <c r="U37" i="6" s="1"/>
  <c r="T38" i="6"/>
  <c r="T37" i="6" s="1"/>
  <c r="S38" i="6"/>
  <c r="S37" i="6"/>
  <c r="R38" i="6"/>
  <c r="R37" i="6" s="1"/>
  <c r="Q38" i="6"/>
  <c r="Q37" i="6" s="1"/>
  <c r="P38" i="6"/>
  <c r="P37" i="6" s="1"/>
  <c r="O38" i="6"/>
  <c r="O37" i="6"/>
  <c r="N38" i="6"/>
  <c r="N37" i="6" s="1"/>
  <c r="M38" i="6"/>
  <c r="M37" i="6" s="1"/>
  <c r="L38" i="6"/>
  <c r="L37" i="6" s="1"/>
  <c r="K38" i="6"/>
  <c r="K37" i="6"/>
  <c r="J38" i="6"/>
  <c r="J37" i="6" s="1"/>
  <c r="I38" i="6"/>
  <c r="I37" i="6" s="1"/>
  <c r="H38" i="6"/>
  <c r="H37" i="6" s="1"/>
  <c r="G38" i="6"/>
  <c r="G37" i="6" s="1"/>
  <c r="X37" i="6"/>
  <c r="AA35" i="6"/>
  <c r="Z35" i="6"/>
  <c r="Z32" i="6" s="1"/>
  <c r="Y35" i="6"/>
  <c r="X35" i="6"/>
  <c r="W35" i="6"/>
  <c r="V35" i="6"/>
  <c r="V32" i="6" s="1"/>
  <c r="U35" i="6"/>
  <c r="T35" i="6"/>
  <c r="S35" i="6"/>
  <c r="R35" i="6"/>
  <c r="R32" i="6" s="1"/>
  <c r="Q35" i="6"/>
  <c r="P35" i="6"/>
  <c r="O35" i="6"/>
  <c r="N35" i="6"/>
  <c r="N32" i="6" s="1"/>
  <c r="M35" i="6"/>
  <c r="L35" i="6"/>
  <c r="K35" i="6"/>
  <c r="J35" i="6"/>
  <c r="I35" i="6"/>
  <c r="H35" i="6"/>
  <c r="G35" i="6"/>
  <c r="AA33" i="6"/>
  <c r="AA32" i="6" s="1"/>
  <c r="Z33" i="6"/>
  <c r="Y33" i="6"/>
  <c r="Y32" i="6" s="1"/>
  <c r="X33" i="6"/>
  <c r="W33" i="6"/>
  <c r="W32" i="6" s="1"/>
  <c r="V33" i="6"/>
  <c r="U33" i="6"/>
  <c r="T33" i="6"/>
  <c r="S33" i="6"/>
  <c r="S32" i="6" s="1"/>
  <c r="R33" i="6"/>
  <c r="Q33" i="6"/>
  <c r="Q32" i="6" s="1"/>
  <c r="P33" i="6"/>
  <c r="O33" i="6"/>
  <c r="O32" i="6" s="1"/>
  <c r="N33" i="6"/>
  <c r="M33" i="6"/>
  <c r="L33" i="6"/>
  <c r="K33" i="6"/>
  <c r="J33" i="6"/>
  <c r="I33" i="6"/>
  <c r="I32" i="6" s="1"/>
  <c r="H33" i="6"/>
  <c r="G33" i="6"/>
  <c r="G32" i="6" s="1"/>
  <c r="AA30" i="6"/>
  <c r="Z30" i="6"/>
  <c r="Y30" i="6"/>
  <c r="X30" i="6"/>
  <c r="W30" i="6"/>
  <c r="V30" i="6"/>
  <c r="U30" i="6"/>
  <c r="T30" i="6"/>
  <c r="T25" i="6" s="1"/>
  <c r="S30" i="6"/>
  <c r="R30" i="6"/>
  <c r="Q30" i="6"/>
  <c r="P30" i="6"/>
  <c r="O30" i="6"/>
  <c r="N30" i="6"/>
  <c r="M30" i="6"/>
  <c r="L30" i="6"/>
  <c r="L25" i="6" s="1"/>
  <c r="K30" i="6"/>
  <c r="J30" i="6"/>
  <c r="I30" i="6"/>
  <c r="H30" i="6"/>
  <c r="G30" i="6"/>
  <c r="AA28" i="6"/>
  <c r="Z28" i="6"/>
  <c r="Y28" i="6"/>
  <c r="Y25" i="6" s="1"/>
  <c r="X28" i="6"/>
  <c r="W28" i="6"/>
  <c r="V28" i="6"/>
  <c r="U28" i="6"/>
  <c r="U25" i="6" s="1"/>
  <c r="T28" i="6"/>
  <c r="S28" i="6"/>
  <c r="R28" i="6"/>
  <c r="Q28" i="6"/>
  <c r="P28" i="6"/>
  <c r="O28" i="6"/>
  <c r="N28" i="6"/>
  <c r="M28" i="6"/>
  <c r="M25" i="6" s="1"/>
  <c r="L28" i="6"/>
  <c r="K28" i="6"/>
  <c r="J28" i="6"/>
  <c r="I28" i="6"/>
  <c r="I25" i="6" s="1"/>
  <c r="H28" i="6"/>
  <c r="G28" i="6"/>
  <c r="AA26" i="6"/>
  <c r="Z26" i="6"/>
  <c r="Z25" i="6" s="1"/>
  <c r="Y26" i="6"/>
  <c r="X26" i="6"/>
  <c r="W26" i="6"/>
  <c r="V26" i="6"/>
  <c r="V25" i="6" s="1"/>
  <c r="U26" i="6"/>
  <c r="T26" i="6"/>
  <c r="S26" i="6"/>
  <c r="R26" i="6"/>
  <c r="R25" i="6" s="1"/>
  <c r="Q26" i="6"/>
  <c r="P26" i="6"/>
  <c r="O26" i="6"/>
  <c r="N26" i="6"/>
  <c r="N25" i="6" s="1"/>
  <c r="M26" i="6"/>
  <c r="L26" i="6"/>
  <c r="K26" i="6"/>
  <c r="J26" i="6"/>
  <c r="I26" i="6"/>
  <c r="H26" i="6"/>
  <c r="G26" i="6"/>
  <c r="AA23" i="6"/>
  <c r="Z23" i="6"/>
  <c r="Y23" i="6"/>
  <c r="X23" i="6"/>
  <c r="W23" i="6"/>
  <c r="V23" i="6"/>
  <c r="U23" i="6"/>
  <c r="T23" i="6"/>
  <c r="S23" i="6"/>
  <c r="R23" i="6"/>
  <c r="Q23" i="6"/>
  <c r="P23" i="6"/>
  <c r="O23" i="6"/>
  <c r="N23" i="6"/>
  <c r="M23" i="6"/>
  <c r="L23" i="6"/>
  <c r="K23" i="6"/>
  <c r="J23" i="6"/>
  <c r="I23" i="6"/>
  <c r="H23" i="6"/>
  <c r="G23" i="6"/>
  <c r="AA21" i="6"/>
  <c r="Z21" i="6"/>
  <c r="Y21" i="6"/>
  <c r="X21" i="6"/>
  <c r="W21" i="6"/>
  <c r="V21" i="6"/>
  <c r="U21" i="6"/>
  <c r="T21" i="6"/>
  <c r="S21" i="6"/>
  <c r="R21" i="6"/>
  <c r="Q21" i="6"/>
  <c r="P21" i="6"/>
  <c r="O21" i="6"/>
  <c r="N21" i="6"/>
  <c r="M21" i="6"/>
  <c r="L21" i="6"/>
  <c r="K21" i="6"/>
  <c r="J21" i="6"/>
  <c r="I21" i="6"/>
  <c r="H21" i="6"/>
  <c r="G21" i="6"/>
  <c r="AA19" i="6"/>
  <c r="Z19" i="6"/>
  <c r="Y19" i="6"/>
  <c r="X19" i="6"/>
  <c r="W19" i="6"/>
  <c r="V19" i="6"/>
  <c r="U19" i="6"/>
  <c r="T19" i="6"/>
  <c r="S19" i="6"/>
  <c r="R19" i="6"/>
  <c r="Q19" i="6"/>
  <c r="Q12" i="6" s="1"/>
  <c r="P19" i="6"/>
  <c r="O19" i="6"/>
  <c r="N19" i="6"/>
  <c r="M19" i="6"/>
  <c r="L19" i="6"/>
  <c r="K19" i="6"/>
  <c r="J19" i="6"/>
  <c r="I19" i="6"/>
  <c r="H19" i="6"/>
  <c r="G19" i="6"/>
  <c r="AA17" i="6"/>
  <c r="Z17" i="6"/>
  <c r="Y17" i="6"/>
  <c r="X17" i="6"/>
  <c r="W17" i="6"/>
  <c r="V17" i="6"/>
  <c r="U17" i="6"/>
  <c r="T17" i="6"/>
  <c r="S17" i="6"/>
  <c r="R17" i="6"/>
  <c r="R12" i="6" s="1"/>
  <c r="Q17" i="6"/>
  <c r="P17" i="6"/>
  <c r="O17" i="6"/>
  <c r="N17" i="6"/>
  <c r="M17" i="6"/>
  <c r="L17" i="6"/>
  <c r="K17" i="6"/>
  <c r="J17" i="6"/>
  <c r="I17" i="6"/>
  <c r="H17" i="6"/>
  <c r="G17" i="6"/>
  <c r="AA15" i="6"/>
  <c r="AA12" i="6" s="1"/>
  <c r="Z15" i="6"/>
  <c r="Y15" i="6"/>
  <c r="X15" i="6"/>
  <c r="W15" i="6"/>
  <c r="V15" i="6"/>
  <c r="U15" i="6"/>
  <c r="T15" i="6"/>
  <c r="S15" i="6"/>
  <c r="R15" i="6"/>
  <c r="Q15" i="6"/>
  <c r="P15" i="6"/>
  <c r="O15" i="6"/>
  <c r="N15" i="6"/>
  <c r="M15" i="6"/>
  <c r="L15" i="6"/>
  <c r="K15" i="6"/>
  <c r="K12" i="6" s="1"/>
  <c r="J15" i="6"/>
  <c r="I15" i="6"/>
  <c r="H15" i="6"/>
  <c r="G15" i="6"/>
  <c r="AA13" i="6"/>
  <c r="Z13" i="6"/>
  <c r="Y13" i="6"/>
  <c r="X13" i="6"/>
  <c r="W13" i="6"/>
  <c r="V13" i="6"/>
  <c r="U13" i="6"/>
  <c r="T13" i="6"/>
  <c r="T12" i="6" s="1"/>
  <c r="S13" i="6"/>
  <c r="R13" i="6"/>
  <c r="Q13" i="6"/>
  <c r="P13" i="6"/>
  <c r="O13" i="6"/>
  <c r="N13" i="6"/>
  <c r="M13" i="6"/>
  <c r="L13" i="6"/>
  <c r="L12" i="6" s="1"/>
  <c r="K13" i="6"/>
  <c r="J13" i="6"/>
  <c r="I13" i="6"/>
  <c r="H13" i="6"/>
  <c r="G13" i="6"/>
  <c r="AA16" i="5"/>
  <c r="N16" i="5"/>
  <c r="M16" i="5" s="1"/>
  <c r="AA15" i="5"/>
  <c r="N15" i="5"/>
  <c r="M15" i="5"/>
  <c r="AA14" i="5"/>
  <c r="N14" i="5"/>
  <c r="M14" i="5" s="1"/>
  <c r="AO13" i="5"/>
  <c r="AO12" i="5" s="1"/>
  <c r="AO11" i="5" s="1"/>
  <c r="AO10" i="5" s="1"/>
  <c r="AO9" i="5" s="1"/>
  <c r="AN13" i="5"/>
  <c r="AN12" i="5" s="1"/>
  <c r="AN11" i="5" s="1"/>
  <c r="AN10" i="5" s="1"/>
  <c r="AN9" i="5" s="1"/>
  <c r="AM13" i="5"/>
  <c r="AM12" i="5" s="1"/>
  <c r="AM11" i="5" s="1"/>
  <c r="AM10" i="5" s="1"/>
  <c r="AM9" i="5" s="1"/>
  <c r="AL13" i="5"/>
  <c r="AL12" i="5" s="1"/>
  <c r="AL11" i="5" s="1"/>
  <c r="AL10" i="5" s="1"/>
  <c r="AL9" i="5" s="1"/>
  <c r="AK13" i="5"/>
  <c r="AK12" i="5" s="1"/>
  <c r="AK11" i="5" s="1"/>
  <c r="AK10" i="5" s="1"/>
  <c r="AK9" i="5" s="1"/>
  <c r="AJ13" i="5"/>
  <c r="AJ12" i="5" s="1"/>
  <c r="AJ11" i="5" s="1"/>
  <c r="AJ10" i="5" s="1"/>
  <c r="AJ9" i="5" s="1"/>
  <c r="AI13" i="5"/>
  <c r="AI12" i="5" s="1"/>
  <c r="AI11" i="5" s="1"/>
  <c r="AI10" i="5" s="1"/>
  <c r="AI9" i="5" s="1"/>
  <c r="AH13" i="5"/>
  <c r="AH12" i="5" s="1"/>
  <c r="AH11" i="5" s="1"/>
  <c r="AH10" i="5" s="1"/>
  <c r="AH9" i="5" s="1"/>
  <c r="AG13" i="5"/>
  <c r="AG12" i="5" s="1"/>
  <c r="AG11" i="5" s="1"/>
  <c r="AG10" i="5" s="1"/>
  <c r="AG9" i="5" s="1"/>
  <c r="AF13" i="5"/>
  <c r="AF12" i="5" s="1"/>
  <c r="AF11" i="5" s="1"/>
  <c r="AF10" i="5" s="1"/>
  <c r="AF9" i="5" s="1"/>
  <c r="AE13" i="5"/>
  <c r="AE12" i="5" s="1"/>
  <c r="AE11" i="5" s="1"/>
  <c r="AE10" i="5" s="1"/>
  <c r="AE9" i="5" s="1"/>
  <c r="AD13" i="5"/>
  <c r="AD12" i="5"/>
  <c r="AD11" i="5" s="1"/>
  <c r="AD10" i="5" s="1"/>
  <c r="AD9" i="5" s="1"/>
  <c r="AC13" i="5"/>
  <c r="AC12" i="5"/>
  <c r="AC11" i="5" s="1"/>
  <c r="AC10" i="5" s="1"/>
  <c r="AC9" i="5" s="1"/>
  <c r="AB13" i="5"/>
  <c r="Z13" i="5"/>
  <c r="Z12" i="5" s="1"/>
  <c r="Z11" i="5" s="1"/>
  <c r="Z10" i="5" s="1"/>
  <c r="Z9" i="5" s="1"/>
  <c r="Y13" i="5"/>
  <c r="Y12" i="5" s="1"/>
  <c r="Y11" i="5" s="1"/>
  <c r="Y10" i="5" s="1"/>
  <c r="Y9" i="5" s="1"/>
  <c r="X13" i="5"/>
  <c r="X12" i="5" s="1"/>
  <c r="X11" i="5" s="1"/>
  <c r="X10" i="5" s="1"/>
  <c r="X9" i="5" s="1"/>
  <c r="W13" i="5"/>
  <c r="W12" i="5" s="1"/>
  <c r="W11" i="5" s="1"/>
  <c r="W10" i="5" s="1"/>
  <c r="W9" i="5" s="1"/>
  <c r="V13" i="5"/>
  <c r="U13" i="5"/>
  <c r="U12" i="5" s="1"/>
  <c r="U11" i="5" s="1"/>
  <c r="U10" i="5" s="1"/>
  <c r="U9" i="5" s="1"/>
  <c r="T13" i="5"/>
  <c r="T12" i="5" s="1"/>
  <c r="T11" i="5" s="1"/>
  <c r="T10" i="5" s="1"/>
  <c r="T9" i="5" s="1"/>
  <c r="S13" i="5"/>
  <c r="S12" i="5" s="1"/>
  <c r="S11" i="5" s="1"/>
  <c r="S10" i="5" s="1"/>
  <c r="S9" i="5" s="1"/>
  <c r="R13" i="5"/>
  <c r="R12" i="5" s="1"/>
  <c r="R11" i="5" s="1"/>
  <c r="R10" i="5" s="1"/>
  <c r="R9" i="5" s="1"/>
  <c r="Q13" i="5"/>
  <c r="Q12" i="5" s="1"/>
  <c r="Q11" i="5" s="1"/>
  <c r="Q10" i="5" s="1"/>
  <c r="Q9" i="5" s="1"/>
  <c r="P13" i="5"/>
  <c r="P12" i="5" s="1"/>
  <c r="P11" i="5" s="1"/>
  <c r="P10" i="5" s="1"/>
  <c r="P9" i="5" s="1"/>
  <c r="O13" i="5"/>
  <c r="O12" i="5" s="1"/>
  <c r="O11" i="5" s="1"/>
  <c r="O10" i="5" s="1"/>
  <c r="O9" i="5" s="1"/>
  <c r="L13" i="5"/>
  <c r="L12" i="5" s="1"/>
  <c r="L11" i="5" s="1"/>
  <c r="L10" i="5" s="1"/>
  <c r="L9" i="5" s="1"/>
  <c r="K13" i="5"/>
  <c r="K12" i="5" s="1"/>
  <c r="K11" i="5" s="1"/>
  <c r="K10" i="5" s="1"/>
  <c r="K9" i="5" s="1"/>
  <c r="J13" i="5"/>
  <c r="J12" i="5" s="1"/>
  <c r="J11" i="5" s="1"/>
  <c r="J10" i="5" s="1"/>
  <c r="J9" i="5" s="1"/>
  <c r="I13" i="5"/>
  <c r="I12" i="5" s="1"/>
  <c r="I11" i="5" s="1"/>
  <c r="I10" i="5" s="1"/>
  <c r="I9" i="5" s="1"/>
  <c r="H13" i="5"/>
  <c r="H12" i="5" s="1"/>
  <c r="H11" i="5" s="1"/>
  <c r="H10" i="5" s="1"/>
  <c r="H9" i="5" s="1"/>
  <c r="G13" i="5"/>
  <c r="G12" i="5" s="1"/>
  <c r="G11" i="5" s="1"/>
  <c r="G10" i="5" s="1"/>
  <c r="G9" i="5" s="1"/>
  <c r="B8" i="5"/>
  <c r="C8" i="5" s="1"/>
  <c r="D8" i="5" s="1"/>
  <c r="E8" i="5" s="1"/>
  <c r="F8" i="5" s="1"/>
  <c r="G8" i="5" s="1"/>
  <c r="H8" i="5" s="1"/>
  <c r="I8" i="5" s="1"/>
  <c r="J8" i="5" s="1"/>
  <c r="K8" i="5" s="1"/>
  <c r="L8" i="5" s="1"/>
  <c r="M8" i="5" s="1"/>
  <c r="N8" i="5" s="1"/>
  <c r="O8" i="5" s="1"/>
  <c r="P8" i="5" s="1"/>
  <c r="Q8" i="5" s="1"/>
  <c r="R8" i="5" s="1"/>
  <c r="S8" i="5" s="1"/>
  <c r="T8" i="5" s="1"/>
  <c r="U8" i="5" s="1"/>
  <c r="V8" i="5" s="1"/>
  <c r="W8" i="5" s="1"/>
  <c r="X8" i="5" s="1"/>
  <c r="Y8" i="5" s="1"/>
  <c r="Z8" i="5" s="1"/>
  <c r="A69" i="4"/>
  <c r="A66" i="4"/>
  <c r="A67" i="4" s="1"/>
  <c r="A64" i="4"/>
  <c r="I58" i="4"/>
  <c r="I57" i="4" s="1"/>
  <c r="I48" i="4" s="1"/>
  <c r="A58" i="4"/>
  <c r="A53" i="4"/>
  <c r="A46" i="4"/>
  <c r="A47" i="4" s="1"/>
  <c r="M44" i="4"/>
  <c r="M43" i="4" s="1"/>
  <c r="M29" i="4" s="1"/>
  <c r="G44" i="4"/>
  <c r="G43" i="4" s="1"/>
  <c r="G29" i="4" s="1"/>
  <c r="A44" i="4"/>
  <c r="A31" i="4"/>
  <c r="B10" i="3"/>
  <c r="C10" i="3" s="1"/>
  <c r="D10" i="3" s="1"/>
  <c r="E10" i="3" s="1"/>
  <c r="G10" i="3" s="1"/>
  <c r="H10" i="3" s="1"/>
  <c r="O10" i="3"/>
  <c r="P10" i="3" s="1"/>
  <c r="Q10" i="3" s="1"/>
  <c r="R10" i="3" s="1"/>
  <c r="H32" i="6"/>
  <c r="P32" i="6"/>
  <c r="X32" i="6"/>
  <c r="F62" i="10"/>
  <c r="D62" i="10"/>
  <c r="V42" i="6"/>
  <c r="V41" i="6" s="1"/>
  <c r="V40" i="6" s="1"/>
  <c r="O25" i="6"/>
  <c r="D20" i="10"/>
  <c r="E46" i="10"/>
  <c r="D46" i="10" s="1"/>
  <c r="E45" i="10"/>
  <c r="D45" i="10" s="1"/>
  <c r="E49" i="10"/>
  <c r="D49" i="10" s="1"/>
  <c r="V12" i="5"/>
  <c r="V11" i="5" s="1"/>
  <c r="V10" i="5" s="1"/>
  <c r="V9" i="5" s="1"/>
  <c r="H42" i="6"/>
  <c r="H41" i="6" s="1"/>
  <c r="H40" i="6" s="1"/>
  <c r="K32" i="6"/>
  <c r="T42" i="6"/>
  <c r="T41" i="6" s="1"/>
  <c r="T40" i="6" s="1"/>
  <c r="Q25" i="6"/>
  <c r="J32" i="6"/>
  <c r="M32" i="6"/>
  <c r="U32" i="6"/>
  <c r="G42" i="6"/>
  <c r="G41" i="6" s="1"/>
  <c r="G40" i="6" s="1"/>
  <c r="O42" i="6"/>
  <c r="O41" i="6" s="1"/>
  <c r="O40" i="6" s="1"/>
  <c r="S42" i="6"/>
  <c r="S41" i="6" s="1"/>
  <c r="S40" i="6" s="1"/>
  <c r="AA42" i="6"/>
  <c r="AA41" i="6" s="1"/>
  <c r="AA40" i="6" s="1"/>
  <c r="AB12" i="5"/>
  <c r="AB11" i="5"/>
  <c r="AB10" i="5" s="1"/>
  <c r="AB9" i="5" s="1"/>
  <c r="E48" i="10"/>
  <c r="D48" i="10" s="1"/>
  <c r="F17" i="10"/>
  <c r="E16" i="10"/>
  <c r="D16" i="10" s="1"/>
  <c r="E47" i="10"/>
  <c r="D47" i="10" s="1"/>
  <c r="E74" i="10"/>
  <c r="D74" i="10" s="1"/>
  <c r="E86" i="10"/>
  <c r="D86" i="10" s="1"/>
  <c r="E15" i="10"/>
  <c r="E75" i="10"/>
  <c r="D75" i="10" s="1"/>
  <c r="E44" i="10"/>
  <c r="D44" i="10" s="1"/>
  <c r="E35" i="10"/>
  <c r="D35" i="10" s="1"/>
  <c r="T11" i="6" l="1"/>
  <c r="T10" i="6" s="1"/>
  <c r="R42" i="6"/>
  <c r="R41" i="6" s="1"/>
  <c r="R40" i="6" s="1"/>
  <c r="Z42" i="6"/>
  <c r="Z41" i="6" s="1"/>
  <c r="Z40" i="6" s="1"/>
  <c r="AF11" i="41"/>
  <c r="H14" i="4"/>
  <c r="H10" i="4" s="1"/>
  <c r="H25" i="6"/>
  <c r="P25" i="6"/>
  <c r="X25" i="6"/>
  <c r="L32" i="6"/>
  <c r="T32" i="6"/>
  <c r="F75" i="10"/>
  <c r="I14" i="4"/>
  <c r="I10" i="4" s="1"/>
  <c r="I68" i="10"/>
  <c r="G12" i="41"/>
  <c r="AA13" i="41"/>
  <c r="L11" i="6"/>
  <c r="L10" i="6" s="1"/>
  <c r="L9" i="6" s="1"/>
  <c r="M42" i="6"/>
  <c r="M41" i="6" s="1"/>
  <c r="M40" i="6" s="1"/>
  <c r="U42" i="6"/>
  <c r="U41" i="6" s="1"/>
  <c r="U40" i="6" s="1"/>
  <c r="Y42" i="6"/>
  <c r="Y41" i="6" s="1"/>
  <c r="Y40" i="6" s="1"/>
  <c r="L42" i="6"/>
  <c r="L41" i="6" s="1"/>
  <c r="L40" i="6" s="1"/>
  <c r="P42" i="6"/>
  <c r="P41" i="6" s="1"/>
  <c r="P40" i="6" s="1"/>
  <c r="X42" i="6"/>
  <c r="X41" i="6" s="1"/>
  <c r="X40" i="6" s="1"/>
  <c r="AR11" i="42"/>
  <c r="AR10" i="42" s="1"/>
  <c r="G57" i="3"/>
  <c r="F108" i="3"/>
  <c r="D88" i="3"/>
  <c r="D70" i="3"/>
  <c r="M14" i="4"/>
  <c r="M10" i="4" s="1"/>
  <c r="Q11" i="6"/>
  <c r="Q10" i="6" s="1"/>
  <c r="Q9" i="6" s="1"/>
  <c r="R11" i="6"/>
  <c r="R10" i="6" s="1"/>
  <c r="R9" i="6" s="1"/>
  <c r="I35" i="10"/>
  <c r="D36" i="10"/>
  <c r="I11" i="41"/>
  <c r="I12" i="41"/>
  <c r="E187" i="3"/>
  <c r="E68" i="10"/>
  <c r="D68" i="10" s="1"/>
  <c r="G14" i="10"/>
  <c r="AA13" i="5"/>
  <c r="AA12" i="5" s="1"/>
  <c r="AA11" i="5" s="1"/>
  <c r="AA10" i="5" s="1"/>
  <c r="AA9" i="5" s="1"/>
  <c r="I12" i="6"/>
  <c r="I11" i="6" s="1"/>
  <c r="I10" i="6" s="1"/>
  <c r="I9" i="6" s="1"/>
  <c r="M12" i="6"/>
  <c r="M11" i="6" s="1"/>
  <c r="M10" i="6" s="1"/>
  <c r="M9" i="6" s="1"/>
  <c r="U12" i="6"/>
  <c r="U11" i="6" s="1"/>
  <c r="U10" i="6" s="1"/>
  <c r="U9" i="6" s="1"/>
  <c r="Y12" i="6"/>
  <c r="Y11" i="6" s="1"/>
  <c r="Y10" i="6" s="1"/>
  <c r="Y9" i="6" s="1"/>
  <c r="H12" i="6"/>
  <c r="H11" i="6" s="1"/>
  <c r="H10" i="6" s="1"/>
  <c r="H9" i="6" s="1"/>
  <c r="P12" i="6"/>
  <c r="P11" i="6" s="1"/>
  <c r="P10" i="6" s="1"/>
  <c r="X12" i="6"/>
  <c r="G12" i="6"/>
  <c r="O12" i="6"/>
  <c r="O11" i="6" s="1"/>
  <c r="O10" i="6" s="1"/>
  <c r="O9" i="6" s="1"/>
  <c r="S12" i="6"/>
  <c r="W12" i="6"/>
  <c r="J12" i="6"/>
  <c r="N12" i="6"/>
  <c r="N11" i="6" s="1"/>
  <c r="N10" i="6" s="1"/>
  <c r="N9" i="6" s="1"/>
  <c r="V12" i="6"/>
  <c r="V11" i="6" s="1"/>
  <c r="V10" i="6" s="1"/>
  <c r="V9" i="6" s="1"/>
  <c r="Z12" i="6"/>
  <c r="Z11" i="6" s="1"/>
  <c r="Z10" i="6" s="1"/>
  <c r="G25" i="6"/>
  <c r="K25" i="6"/>
  <c r="K11" i="6" s="1"/>
  <c r="K10" i="6" s="1"/>
  <c r="K9" i="6" s="1"/>
  <c r="S25" i="6"/>
  <c r="W25" i="6"/>
  <c r="AA25" i="6"/>
  <c r="AA11" i="6" s="1"/>
  <c r="AA10" i="6" s="1"/>
  <c r="AA9" i="6" s="1"/>
  <c r="J25" i="6"/>
  <c r="G75" i="10"/>
  <c r="J68" i="10"/>
  <c r="J62" i="10"/>
  <c r="J47" i="10"/>
  <c r="J14" i="10"/>
  <c r="J48" i="4"/>
  <c r="L48" i="4"/>
  <c r="Y12" i="41"/>
  <c r="AG11" i="41"/>
  <c r="AE11" i="41"/>
  <c r="J12" i="41"/>
  <c r="J11" i="41"/>
  <c r="T12" i="41"/>
  <c r="T11" i="41"/>
  <c r="Z11" i="41"/>
  <c r="Z12" i="41"/>
  <c r="AD11" i="41"/>
  <c r="AD12" i="41"/>
  <c r="L14" i="4"/>
  <c r="L10" i="4" s="1"/>
  <c r="J29" i="4"/>
  <c r="J14" i="4" s="1"/>
  <c r="J10" i="4" s="1"/>
  <c r="G48" i="4"/>
  <c r="G14" i="4" s="1"/>
  <c r="G10" i="4" s="1"/>
  <c r="M48" i="4"/>
  <c r="AS11" i="42"/>
  <c r="AS10" i="42" s="1"/>
  <c r="AO11" i="42"/>
  <c r="AO10" i="42" s="1"/>
  <c r="AQ11" i="42"/>
  <c r="G37" i="3"/>
  <c r="F57" i="3"/>
  <c r="T13" i="3"/>
  <c r="V12" i="3"/>
  <c r="D37" i="3"/>
  <c r="D16" i="3" s="1"/>
  <c r="G88" i="3"/>
  <c r="D186" i="3"/>
  <c r="G108" i="3"/>
  <c r="F88" i="3"/>
  <c r="H19" i="10"/>
  <c r="H13" i="10" s="1"/>
  <c r="K14" i="10"/>
  <c r="K13" i="10" s="1"/>
  <c r="D15" i="10"/>
  <c r="E14" i="10"/>
  <c r="T9" i="6"/>
  <c r="D17" i="10"/>
  <c r="F14" i="10"/>
  <c r="Z9" i="6"/>
  <c r="M13" i="5"/>
  <c r="M12" i="5" s="1"/>
  <c r="M11" i="5" s="1"/>
  <c r="M10" i="5" s="1"/>
  <c r="M9" i="5" s="1"/>
  <c r="L19" i="10"/>
  <c r="L13" i="10" s="1"/>
  <c r="J35" i="10"/>
  <c r="J20" i="10"/>
  <c r="F19" i="3"/>
  <c r="F16" i="3" s="1"/>
  <c r="F187" i="3"/>
  <c r="K19" i="10"/>
  <c r="N13" i="5"/>
  <c r="N12" i="5" s="1"/>
  <c r="N11" i="5" s="1"/>
  <c r="N10" i="5" s="1"/>
  <c r="N9" i="5" s="1"/>
  <c r="D32" i="10"/>
  <c r="G20" i="10"/>
  <c r="G19" i="10" s="1"/>
  <c r="G13" i="10" s="1"/>
  <c r="D187" i="3"/>
  <c r="F186" i="3"/>
  <c r="E186" i="3"/>
  <c r="F68" i="10"/>
  <c r="F19" i="10" s="1"/>
  <c r="G187" i="3"/>
  <c r="H186" i="3"/>
  <c r="I19" i="10"/>
  <c r="I13" i="10" s="1"/>
  <c r="G19" i="3"/>
  <c r="G16" i="3" s="1"/>
  <c r="G186" i="3"/>
  <c r="H187" i="3"/>
  <c r="J19" i="10" l="1"/>
  <c r="J13" i="10" s="1"/>
  <c r="X11" i="6"/>
  <c r="X10" i="6" s="1"/>
  <c r="X9" i="6" s="1"/>
  <c r="AA11" i="41"/>
  <c r="AA12" i="41"/>
  <c r="J11" i="6"/>
  <c r="J10" i="6" s="1"/>
  <c r="J9" i="6" s="1"/>
  <c r="H16" i="3"/>
  <c r="P16" i="3"/>
  <c r="P11" i="3" s="1"/>
  <c r="I187" i="3"/>
  <c r="I16" i="3"/>
  <c r="I11" i="3" s="1"/>
  <c r="C186" i="3"/>
  <c r="S16" i="3"/>
  <c r="S11" i="3" s="1"/>
  <c r="J16" i="3"/>
  <c r="J11" i="3" s="1"/>
  <c r="M16" i="3"/>
  <c r="M11" i="3" s="1"/>
  <c r="L16" i="3"/>
  <c r="L11" i="3" s="1"/>
  <c r="O16" i="3"/>
  <c r="O11" i="3" s="1"/>
  <c r="H11" i="3"/>
  <c r="U16" i="3"/>
  <c r="U11" i="3" s="1"/>
  <c r="N16" i="3"/>
  <c r="N11" i="3" s="1"/>
  <c r="R16" i="3"/>
  <c r="R11" i="3" s="1"/>
  <c r="V16" i="3"/>
  <c r="V11" i="3" s="1"/>
  <c r="T12" i="3"/>
  <c r="S11" i="6"/>
  <c r="S10" i="6" s="1"/>
  <c r="S9" i="6" s="1"/>
  <c r="G11" i="6"/>
  <c r="G10" i="6" s="1"/>
  <c r="G9" i="6" s="1"/>
  <c r="T16" i="3"/>
  <c r="W11" i="6"/>
  <c r="W10" i="6" s="1"/>
  <c r="W9" i="6" s="1"/>
  <c r="E19" i="10"/>
  <c r="D19" i="10" s="1"/>
  <c r="K16" i="3"/>
  <c r="K11" i="3" s="1"/>
  <c r="Q16" i="3"/>
  <c r="Q11" i="3" s="1"/>
  <c r="I186" i="3"/>
  <c r="J186" i="3" s="1"/>
  <c r="K186" i="3" s="1"/>
  <c r="L186" i="3" s="1"/>
  <c r="M186" i="3" s="1"/>
  <c r="N186" i="3" s="1"/>
  <c r="O186" i="3" s="1"/>
  <c r="P186" i="3" s="1"/>
  <c r="H188" i="3"/>
  <c r="F13" i="10"/>
  <c r="E13" i="10"/>
  <c r="D13" i="10" s="1"/>
  <c r="D14" i="10"/>
  <c r="T11" i="3" l="1"/>
  <c r="D1" i="10"/>
  <c r="E1" i="10" s="1"/>
  <c r="C13" i="10"/>
  <c r="N13" i="10" s="1"/>
  <c r="N14" i="10" s="1"/>
</calcChain>
</file>

<file path=xl/sharedStrings.xml><?xml version="1.0" encoding="utf-8"?>
<sst xmlns="http://schemas.openxmlformats.org/spreadsheetml/2006/main" count="974" uniqueCount="699">
  <si>
    <t>(Phụ lục kèm theo văn bản số               /BKHĐT-TH ngày          tháng 6 năm 2016 của Bộ Kế hoạch và Đầu tư)</t>
  </si>
  <si>
    <t>Đơn vị: Triệu đồng</t>
  </si>
  <si>
    <t>TT</t>
  </si>
  <si>
    <t>Rà soát của Bộ Kế hoạch và Đầu tư về số vốn TPCP dự kiến bố trí giai đoạn 2017-2020</t>
  </si>
  <si>
    <t>Trong đó:</t>
  </si>
  <si>
    <t>Tổng số</t>
  </si>
  <si>
    <t>Số vốn bố trí đúng quy định</t>
  </si>
  <si>
    <t>Số vốn bố trí chưa đúng quy định cần rà soát lại</t>
  </si>
  <si>
    <t>TỔNG SỐ</t>
  </si>
  <si>
    <t>I</t>
  </si>
  <si>
    <t>NGÀNH GIAO THÔNG</t>
  </si>
  <si>
    <t>TRUNG ƯƠNG</t>
  </si>
  <si>
    <t>Bộ Giao thông vận tải</t>
  </si>
  <si>
    <t>Bộ Quốc phòng</t>
  </si>
  <si>
    <t>ĐỊA PHƯƠNG</t>
  </si>
  <si>
    <t>II</t>
  </si>
  <si>
    <t>NGÀNH THỦY LỢI</t>
  </si>
  <si>
    <t>Bộ Nông nghiệp và Phát triển nông thôn</t>
  </si>
  <si>
    <t>III</t>
  </si>
  <si>
    <t>Bộ Y tế</t>
  </si>
  <si>
    <t>Địa điểm XD</t>
  </si>
  <si>
    <t>Năng lực kỹ thuật</t>
  </si>
  <si>
    <t>Thời gian KC-HT</t>
  </si>
  <si>
    <t>Quyết định đầu tư ban đầu hoặc Quyết định đầu tư điều chỉnh đã được Ủy ban thường vụ Quốc hội thông qua tại Nghị quyết 726/NQ-UBTVQH13</t>
  </si>
  <si>
    <t>Lũy kế bố trí đến 31/12/2011</t>
  </si>
  <si>
    <t>Kế hoạch vốn TPCP đã giao giai đoạn 2012-2015</t>
  </si>
  <si>
    <t>Kế hoạch bổ sung vốn TPCP giai đoạn 2014-2016</t>
  </si>
  <si>
    <t>Bổ sung vốn TPCP dự phòng giai đoạn 2012-2015</t>
  </si>
  <si>
    <t>Số vốn TPCP còn thiếu theo NQ của QH</t>
  </si>
  <si>
    <t>Nhu cầu đầu tư của các dự án dự kiến bố trí vốn trái phiếu Chính phủ giai đoạn 2017-2020 của các Bộ, ngành, địa phương</t>
  </si>
  <si>
    <t>Dự kiến kế hoạch vốn TPCP giai đoạn 2017-2020</t>
  </si>
  <si>
    <t>Ghi chú</t>
  </si>
  <si>
    <t>Rà soát của Vụ THKTQD</t>
  </si>
  <si>
    <t>Không đúng nguyên tắc, tiêu chí phân bổ vốn</t>
  </si>
  <si>
    <t>Số dự án</t>
  </si>
  <si>
    <t>Số QĐ; ngày, tháng, năm</t>
  </si>
  <si>
    <t>TMĐT</t>
  </si>
  <si>
    <t>Trong đó: TPCP</t>
  </si>
  <si>
    <t>Số QĐ; ngày, tháng, năm ban hành</t>
  </si>
  <si>
    <t xml:space="preserve">TMĐT </t>
  </si>
  <si>
    <t>Theo QĐ giao ban đầu của TTg</t>
  </si>
  <si>
    <t>KH vốn TPCP giai đoạn 2012-2015 sau khi điều chỉnh</t>
  </si>
  <si>
    <t>Trong đó: tổng mức đầu tư TPCP đã được UBTVQH chấp thuận</t>
  </si>
  <si>
    <t>TMĐT điều chỉnh</t>
  </si>
  <si>
    <t>Điều chỉnh do tăng giá</t>
  </si>
  <si>
    <t>Thay đổi giải pháp kỹ thuật</t>
  </si>
  <si>
    <t>Điều chỉnh tăng quy mô</t>
  </si>
  <si>
    <t xml:space="preserve">Điều chỉnh do xử lý kỹ thuật </t>
  </si>
  <si>
    <t xml:space="preserve">Điều chỉnh do GPMB </t>
  </si>
  <si>
    <t>Điều chỉnh do tăng giá, GPMB và thay đổi giải pháp kỹ thuật</t>
  </si>
  <si>
    <t>Điều chỉnh do tăng quy mô</t>
  </si>
  <si>
    <t>Bố trí vốn cho phần điều chỉnh TMĐT do tăng quy mô</t>
  </si>
  <si>
    <t>VÙNG ĐỒNG BẰNG SÔNG HỒNG</t>
  </si>
  <si>
    <t>VÙNG MIỀN TRUNG</t>
  </si>
  <si>
    <t>THANH HÓA</t>
  </si>
  <si>
    <t>NGHỆ AN</t>
  </si>
  <si>
    <t>VÙNG ĐỒNG BẰNG SÔNG CỬU LONG</t>
  </si>
  <si>
    <t>N.An</t>
  </si>
  <si>
    <t>Sơn La</t>
  </si>
  <si>
    <t>Lai Châu</t>
  </si>
  <si>
    <t>Danh mục dự án</t>
  </si>
  <si>
    <t>Năng lực thiết kế</t>
  </si>
  <si>
    <t>Quyết định đầu tư</t>
  </si>
  <si>
    <t>Quyết định đầu tư cập nhật hoặc điều chỉnh được sự đồng ý của Thủ tướng Chính phủ</t>
  </si>
  <si>
    <t>Lũy kế vốn đã bố trí từ khởi công đến hết Kế hoạch năm 2015</t>
  </si>
  <si>
    <t>Kế hoạch vốn TPCP giai đoạn
2012-2015</t>
  </si>
  <si>
    <t>Nhu cầu đầu tư 5 năm 2016-2020 của các bộ, ngành và địa phương</t>
  </si>
  <si>
    <t>Nhu cầu vốn TPCP giai đoạn 2017-2020 của các bộ, ngành và địa phương</t>
  </si>
  <si>
    <t>Dự kiến KH vốn giai đoạn 2017-2020 (Tổng số tất cả các nguồn vốn)</t>
  </si>
  <si>
    <t>Dự kiến vốn TPCP giai đoạn 2017-2020</t>
  </si>
  <si>
    <t>Dự kiến kế hoạch đầu tư vốn NSTW giai đoạn 2016-2020</t>
  </si>
  <si>
    <t>Dự kiến kế hoạch đầu tư vốn ODA và vốn vay ưu đãi ... giai đoạn 2016-2020</t>
  </si>
  <si>
    <t>Dự kiến kế hoạch đầu tư vốn ODA và vốn khác giai đoạn 2016-2020</t>
  </si>
  <si>
    <t xml:space="preserve">Ghi chú
</t>
  </si>
  <si>
    <t xml:space="preserve">Trong đó: TPCP
</t>
  </si>
  <si>
    <t>Trong đó: vốn NSTW</t>
  </si>
  <si>
    <t>Tổng số (tất cả các nguồn vốn)</t>
  </si>
  <si>
    <t>Trong đó: điều chỉnh do tăng giá, GPMB và xử lý kỹ thuật</t>
  </si>
  <si>
    <t>NSTW</t>
  </si>
  <si>
    <t>Các nguồn vốn khác</t>
  </si>
  <si>
    <t>BỘ GIAO THÔNG VẬN TẢI</t>
  </si>
  <si>
    <t>2017-2020</t>
  </si>
  <si>
    <t>Hà Tĩnh</t>
  </si>
  <si>
    <t>Quảng Bình</t>
  </si>
  <si>
    <t>Đường tuần tra biên giới GĐ II</t>
  </si>
  <si>
    <t>Đường TTBG tỉnh Bình Phước giai đoạn 2016-2020</t>
  </si>
  <si>
    <t>Bình Phước</t>
  </si>
  <si>
    <t>Đường TTBG tỉnh Tây Ninh giai đoạn 2016-2020</t>
  </si>
  <si>
    <t>Tây Ninh</t>
  </si>
  <si>
    <t>Đường TTBG tỉnh Long An giai đoạn 2016-2020</t>
  </si>
  <si>
    <t>Long An</t>
  </si>
  <si>
    <t>VÙNG MIỀN NÚI PHÍA BẮC</t>
  </si>
  <si>
    <t>HÀ GIANG</t>
  </si>
  <si>
    <t>57 Km</t>
  </si>
  <si>
    <t>2016-2020</t>
  </si>
  <si>
    <t>CAO BẰNG</t>
  </si>
  <si>
    <t>Dự án có ý kiến chỉ đạo của Bộ trưởng (bằng miệng). Đây là tuyến đường vành đai biên giới của tỉnh Cao Bằng, kết nối 4 huyện Thạch An, Phục Hòa, Hạ Lang, Trùng Khánh với Quốc lộ 4A đi Lạng Sơn. Khi được đầu tư sẽ tạo điều kiện phát triển kinh tế- xã hội, đảm bảo quốc phòng, an ninh, khai thác tiềm năng, thế mạnh về kinh tế cửa khẩu của vùng biên giới giáp với tỉnh Quảng Tây, Trung Quốc. Đây là dự án rất quan trọng cấp bách của tỉnh để phát triển kinh tế xã hội, xóa đói giảm nghèo. Hội đồng nhân dân tỉnh Cao Bằng đã có ý kiến đồng ý về chủ trương đầu tư tại vb số 263/HĐND ngày 21/12/2015.</t>
  </si>
  <si>
    <t>2017-2021</t>
  </si>
  <si>
    <t>BẮC KẠN</t>
  </si>
  <si>
    <t>LAI CHÂU</t>
  </si>
  <si>
    <t>Kết nối Quốc lộ 32 với các xã của huyện Sìn Hồ, với huyện Tân Uyên và đường cao tốc Hà Nội -Lào Cai, tạo động lực phát triển nông nghiệp, du lịch, thương mại vùng thấp huyện Sìn Hồ. Tỉnh đã triển khai giao nhiệm vụ xây dựng dự án đầu tư, dự án có trong danh mục báo cáo trung hạn 2016-2020 lần 1.</t>
  </si>
  <si>
    <t xml:space="preserve">ĐIỆN BIÊN </t>
  </si>
  <si>
    <t>HÀ NAM</t>
  </si>
  <si>
    <t>Hà Nam</t>
  </si>
  <si>
    <t>QUẢNG BÌNH</t>
  </si>
  <si>
    <t>QUẢNG TRỊ</t>
  </si>
  <si>
    <t>16-20</t>
  </si>
  <si>
    <t>Đây là tuyến đường nối Khu Đông Nam Quảng Trị đến Cảng Cửa Việt. Hiện trạng bình đồ tuyến quanh co, khúc khỷu; bề rộng nền đường hẹp khoảng 5-7m, mặt đường đã bị hư hỏng và xuống cấp nên đi lại trên tuyến rất khó khăn. Tuyến đường này đi qua khu vực dự kiến thành lập Khu kinh tế Đông Nam tỉnh Quảng Trị và cảng biển Mỹ Thủy, phù hợp với Quy hoạch đường bộ ven biển đã được Thủ tướng Chính phủ phê duyệt tại Quyết định số 129/QĐ-TTg ngày 18-01-2010.
Việc đầu tư tuyến đường nối Khu Đông Nam Quảng Trị đến Cảng Cửa Việt góp phần hoàn thiện mạng lưới giao thông trong khu vực, tạo điều kiện thúc đẩy hình thành Khu kinh tế Đông Nam tỉnh Quảng Trị, qua đó khai thác, sử dụng có hiệu quả tài nguyên biển và vùng ven biển đồng thời tạo điều kiện để khai thác tiềm năng lợi thế trên tuyến hành lang kinh tế Đông Tây (EWEC).
- Đang  hoàn thiện thủ tục đầu tư.</t>
  </si>
  <si>
    <t>QUẢNG NGÃI</t>
  </si>
  <si>
    <t>VÙNG TÂY NGUYÊN</t>
  </si>
  <si>
    <t>KON TUM</t>
  </si>
  <si>
    <t>Kon Tum</t>
  </si>
  <si>
    <t>2017 - 2020</t>
  </si>
  <si>
    <t>LÂM ĐỒNG</t>
  </si>
  <si>
    <t>HẬU GIANG</t>
  </si>
  <si>
    <t>TX Ngã Bảy</t>
  </si>
  <si>
    <t>AN GIANG</t>
  </si>
  <si>
    <t>Vùng miền núi phía Bắc</t>
  </si>
  <si>
    <t>Phú Thọ</t>
  </si>
  <si>
    <t>Bắc Kạn</t>
  </si>
  <si>
    <t>Vùng đồng bằng sông Hồng</t>
  </si>
  <si>
    <t>Bắc Ninh</t>
  </si>
  <si>
    <t>Ninh Bình</t>
  </si>
  <si>
    <t>Vùng Miền Trung</t>
  </si>
  <si>
    <t>Quảng Ngãi</t>
  </si>
  <si>
    <t>Vùng Tây Nguyên</t>
  </si>
  <si>
    <t>Gia Lai</t>
  </si>
  <si>
    <t>Lâm Đồng</t>
  </si>
  <si>
    <t>Đắk Nông</t>
  </si>
  <si>
    <t>Vùng đồng bằng sông Cửu Long</t>
  </si>
  <si>
    <t>Kiên Giang</t>
  </si>
  <si>
    <t>Trà Vinh</t>
  </si>
  <si>
    <t>Tiền Giang</t>
  </si>
  <si>
    <t>Bến Tre</t>
  </si>
  <si>
    <t>Vĩnh Long</t>
  </si>
  <si>
    <t>HẢI DƯƠNG</t>
  </si>
  <si>
    <t>PHÚ YÊN</t>
  </si>
  <si>
    <t>NINH THUẬN</t>
  </si>
  <si>
    <t>ĐẮK LẮK</t>
  </si>
  <si>
    <t>ĐẮK NÔNG</t>
  </si>
  <si>
    <t>VĨNH LONG</t>
  </si>
  <si>
    <t>Các huyện</t>
  </si>
  <si>
    <t>SÓC TRĂNG</t>
  </si>
  <si>
    <t>SƠN LA</t>
  </si>
  <si>
    <t>TRÀ VINH</t>
  </si>
  <si>
    <t>Phụ lục số 5</t>
  </si>
  <si>
    <t>Thời gian 
KC-HT</t>
  </si>
  <si>
    <t>Lũy kế vốn đã bố trí từ khởi công đến hết Kế hoạch năm 2016</t>
  </si>
  <si>
    <t>Nâng cấp, mở rộng quốc lộ 91 (đoạn Km0-Km7)</t>
  </si>
  <si>
    <t>112/TB-VPCP ngày 02/6/2016</t>
  </si>
  <si>
    <t>Đường ven biển qua tỉnh Thanh Hóa, đoạn Sầm Sơn - Khu kinh tế Nghi Sơn</t>
  </si>
  <si>
    <t>2409/TTg-KTN ngày 31/12/2015</t>
  </si>
  <si>
    <t>878/TTg-KTN ngày 23/6/2015</t>
  </si>
  <si>
    <t>Đường ven biển Dung Quất - Sa Huỳnh giai đoạn 2</t>
  </si>
  <si>
    <t>Tuyến đường từ Quốc lộ 1A-Trung tâm hành chính mới xã Hòa Tâm-Khu công nghiệp Hòa Hiệp 2 thuộc Khu kinh tế nam Phú Yên</t>
  </si>
  <si>
    <t>Dự án tuyến đường bộ nối hai tỉnh Phú Yên và Gia Lai, đoạn trên địa phận tỉnh Phú Yên</t>
  </si>
  <si>
    <t>Đồng Xuân</t>
  </si>
  <si>
    <t>63,2 km</t>
  </si>
  <si>
    <t xml:space="preserve"> 11-13</t>
  </si>
  <si>
    <t>2275/QĐ-UBND, 30/12/11</t>
  </si>
  <si>
    <t>Đây là dự án vừa có ý kiến chỉ đạo của Thủ tướng Chính phủ và là dự án được bố trí trong giai đoạn 2012-2015 thuộc diện đình giãn giãn tiến độ. Dự án được Thủ tướng Chính phủ chỉ đạo Ủy ban nhân dân tỉnh Phú Yên báo cáo kết quả rà soát quy mô, tổng mức đầu tư để phân kỳ đầu tư, trên cơ sở đó, giao Bộ Kế hoạch và Đầu tư phối hợp với Bộ Tài chính tổng hợp nhu cầu vốn của Dự án vào Kế hoạch vốn TPCP giai đoạn 2016-2020 trình Thủ tướng Chính phủ xem xét, quyết định tại văn bản số 1961/TTg-KTN. Đến nay, tỉnh đã có văn bản giải trình số 560/UBND-ĐTXD ngày 04/02/2016 theo đó điều chỉnh thời gian thực hiện từ năm 2011-2019. Nguồn vốn do nhà đầu tư huy động để thực hiện dự án và được trả từ nguồn TPCP giai đoạn 2011-2015 và 2016-2020 (dự kiến 4.607.000 triệu đồng). Tuy nhiên, dự án vẫn đề xuất triển khai bằng hình thức BT, thanh toán bằng tiền, đồng thời chưa phân khai cụ thể các nguồn vốn huy động để thực hiện dự án. Do đó, Vụ không đề xuất bố trí vốn TPCP giai đoạn 2017-2010 cho dự án. Dự án chưa triển khai</t>
  </si>
  <si>
    <t>Dự án nâng cấp, mở rộng đường ra cửa khẩu BuPrăng, tỉnh Đắk Nông</t>
  </si>
  <si>
    <t>8064/VPCP-KTTH, 25/9/2013</t>
  </si>
  <si>
    <t>Xây dựng đường tránh phía Tây thành phố Bảo Lộc, phục vụ khai thác vận chuyển Bô xít Nhôm từ mỏ Tân Rai, huyện Bảo Lâm ra Quốc lộ 20</t>
  </si>
  <si>
    <t>Huyện Bảo Lâm và TP Bảo Lộc</t>
  </si>
  <si>
    <t xml:space="preserve">24,045 km, xây dựng theo tiêu chuẩn đường cấp III </t>
  </si>
  <si>
    <t>2015-2019</t>
  </si>
  <si>
    <t>1537, 15/7/2011; 2253a, 30/10/2014</t>
  </si>
  <si>
    <t>Chỉ đạo của Thủ tướng Chính phủ tại văn bản số 1938/VPCP-KTTH ngày 12/3/2013: Ngân sách Trung ương hỗ trợ tối đa là 80% của tổng mức đầu tư dự án. 
Dự án được Thủ tướng Chính phủ  chỉ đạo tổng hợp vào danh mục dự án sử dụng TPCP dự kiến phát hành thêm theo Nghị quyết số 53/2013/QH13 ngày 21/6/2013 tại văn bản số 8421/VPCP-KTTH ngày 08/10/2013.</t>
  </si>
  <si>
    <t>Đường tỉnh 915B (GĐ2: Từ Km10+258-Km48+936,6 - Từ cầu Long Bình 3 đến ĐT914</t>
  </si>
  <si>
    <t>Châu Thành, Cầu Ngang, Duyên Hải</t>
  </si>
  <si>
    <t>Cấp IV đồng bằng</t>
  </si>
  <si>
    <t>Dự án ĐT 902</t>
  </si>
  <si>
    <t>Long Hồ,Mang Thít, Vũng Liêm</t>
  </si>
  <si>
    <t>24 km và 01 cầu</t>
  </si>
  <si>
    <t>Dự án đường tỉnh 907</t>
  </si>
  <si>
    <t>Trà Ôn-Vũng Liêm-Mang Thít</t>
  </si>
  <si>
    <t>88 km</t>
  </si>
  <si>
    <t>2009-2018</t>
  </si>
  <si>
    <t>418/QĐ-UBND 14/3/2008</t>
  </si>
  <si>
    <t>ĐÀ NẴNG</t>
  </si>
  <si>
    <t>Cải tạo, nâng cấp, mở rộng Bệnh viện Phụ sản - Nhi Đà Nẵng</t>
  </si>
  <si>
    <t>Q. Ngũ Hành Sơn</t>
  </si>
  <si>
    <t>200 giường</t>
  </si>
  <si>
    <t>Bệnh viện đa khoa vùng Tây Nguyên (trang thiết bị y tế)</t>
  </si>
  <si>
    <t>Văn bản số 13/TTr-UBND ngày 25/02/2016</t>
  </si>
  <si>
    <t>Bệnh viện Tim mạch An Giang</t>
  </si>
  <si>
    <t>Quyết định đầu tư theo quy định tại các Quyết định giao kế hoạch TPCP các năm 2012-2015 của Thủ tướng Chính phủ</t>
  </si>
  <si>
    <t>Lũy kế vốn đã bố trí từ khởi công đến hết ngày 31/12/2011</t>
  </si>
  <si>
    <t>Kế hoạch vốn TPCP bổ sung giai đoạn 2014-2016</t>
  </si>
  <si>
    <t>Dự kiến vốn TPCP giai đoạn 2017-2020 chưa đúng quy định</t>
  </si>
  <si>
    <t>Trong đó:  TPCP</t>
  </si>
  <si>
    <t>Trong đó: KH vốn TPCP</t>
  </si>
  <si>
    <t>BỘ NÔNG NGHIỆP VÀ PHÁT TRIỂN NÔNG THÔN</t>
  </si>
  <si>
    <t>Dự án chuyển tiếp cần bố trí vốn để đồng bộ hóa công trình</t>
  </si>
  <si>
    <t>Dự án JAMơ  (đã được TTCP cho phép điều chỉnh TMĐT)</t>
  </si>
  <si>
    <t>G.Lai</t>
  </si>
  <si>
    <t>T' 12500</t>
  </si>
  <si>
    <t>2008-17</t>
  </si>
  <si>
    <t>2147 06/9/12</t>
  </si>
  <si>
    <t>4387 30/10/2015</t>
  </si>
  <si>
    <t>Dự án được TTg cho phép điều chỉnh TMĐT tại văn bản số 1431/TTg-KTN ngày 19/8/2015</t>
  </si>
  <si>
    <t>Thông tin tổng mức đầu tư điều chỉnh không chính xác; Dự án cam kết bổ sung 2014-2016 để hoàn thành trong năm 2015 (PL4-NQ726)</t>
  </si>
  <si>
    <t>Công trình chống lũ thị xã Bắc Kạn</t>
  </si>
  <si>
    <t>B.Kạn</t>
  </si>
  <si>
    <t>T' 300</t>
  </si>
  <si>
    <t>2926 15/10/09</t>
  </si>
  <si>
    <t>Dự án phê duyệt 2009; Dự án đang triển khai thi công công trình đầu mối. Kinh phí tăng chủ yếu do bồi thường GPMB và chế dộ chính sách (khoảng 317 tỷ đồng). Cần bố trí để hoàn thành dự án.</t>
  </si>
  <si>
    <t>Dự án cam kết bổ sung 2014-2016 để hoàn thành trong năm 2015 (PL4-NQ726)</t>
  </si>
  <si>
    <t>Nâng cấp, mở rộng cống Nam Đàn</t>
  </si>
  <si>
    <t>T '32000</t>
  </si>
  <si>
    <t>2009-15</t>
  </si>
  <si>
    <t>400 
22/02/10</t>
  </si>
  <si>
    <t>Dự án khởi công năm 2010, hiện nay đã thi công xong công trình đầu mối (cống, âu thuyền) và một phần kênh dẫn nước. Kinh phí tăng chủ yếu do chế độ XDCB và bồi thường GPMB; cần bổ sung vốn hoàn thiện kênh dẫn nước để phát huy toàn bộ hiệu quả của dự án.</t>
  </si>
  <si>
    <t>Dự án nhu cầu còn thiếu &lt;100 tỷ đồng, cam kết bổ sung giai đoạn 2014-2016 để hoàn thành toàn bộ dự án.</t>
  </si>
  <si>
    <t>Phụ lục 4B</t>
  </si>
  <si>
    <t>NHU CẦU VÀ DỰ KIẾN KẾ HOẠCH VỐN TRÁI PHIẾU CHÍNH PHỦ GIAI ĐOẠN 2017-2020CHO CÁC DỰ ÁN KHỞI CÔNG MỚI CỦA CÁC ĐỊA PHƯƠNG ĐẶC BIỆT KHÓ KHĂN</t>
  </si>
  <si>
    <t>Dự kiến kế hoạch đầu tư vốn TPCP giai đoạn 2017-2020</t>
  </si>
  <si>
    <t>Cải tạo nâng cấp đường Bắc Quang - Xín Mần</t>
  </si>
  <si>
    <t>Bắc Quang - Xín Mần</t>
  </si>
  <si>
    <t>77 km</t>
  </si>
  <si>
    <t>01/SGTVT 25/9/2014</t>
  </si>
  <si>
    <t>Dự án có tính chất liên vùng nhằm tạo động lực phát triển kinh tế - xã hội vùng phía Tây của tỉnh Hà Giang, đồng thời góp phần tạo mối liên kết vùng với các tỉnh Lào Cai; Yên Bái, đặc biệt là tỉnh Lào Cai có cao tốc Nội Bài - Lào Cai sẽ là điều kiện thuận lợi để thúc đẩy phát triển kinh tế của tỉnh trong giai đoạn tới.  Có ý kiến của TTCP đề nghị Bộ KH&amp;ĐT xem xét, tổng hợp chung theo quy định tại văn bản số 6161/VPCP-VIII ngày 05/8/2015</t>
  </si>
  <si>
    <t>ĐBKK</t>
  </si>
  <si>
    <t>Dự án  đường tỉnh 207, từ cầu Khuổi Mịt, xã An Lạc – Thị trấn Thanh Nhật – Cửa khẩu Bí Hà, xã Thị Hoa (huyện Hạ Lang) </t>
  </si>
  <si>
    <t>Hạ Lang</t>
  </si>
  <si>
    <t>đường cấp IV, 27km</t>
  </si>
  <si>
    <t>Đường Vành đai thành phố Bắc Kạn</t>
  </si>
  <si>
    <t>TP Bắc Kạn</t>
  </si>
  <si>
    <t>Việc đầu tư xây dựng tuyến Đường vành đai phía Tây, thành phố sẽ phân luồng đối với những phương tiện giao thông liên tỉnh Thái Nguyên - Cao Bằng và ngược lại điều đó sẽ góp phần giảm thiểu ô nhiễm môi trường và tai nạn giao thông trong thành phố. Việc đầu tư xây dựng Dự án Đường vành đai phía Tây, thành phố Bắc Kạn hoàn thiện cơ sở hạ tầng giao thông,  góp phần phát triển kinh tế - xã hội củng thành phố nói riêng và tỉnh Bắc Kạn nói chung.</t>
  </si>
  <si>
    <t>Cải tạo nâng cấp đường nối Quốc lộ 37, huyện Bắc Yên với tỉnh lộ 106, huyện Mường La</t>
  </si>
  <si>
    <t>Bắc Yên - Mường La</t>
  </si>
  <si>
    <t>Đây là dự án quan trọng có ý kiến chỉ đạo của Bộ trưởng Bùi Quang Vinh đề nghị Vụ KTDPLT tổng hợp vào danh mục TPCP giai đoạn 2016 - 2020, việc triển khai dự án nhằm nối trung tâm thành phố Sơn La với các huyện: Mường La; Thuận Châu; Quỳnh Nhai tạo thành liên kết vùng nối Hòa Bình với thủy điện Sơn La, nối thông sang tỉnh Yên Bái tạo động lực PTKTXH các huyện khó khăn, đồng thời là tuyến dọc sông Đà qua 6 xã đặc biệt khó khăn của vùng lòng hồ</t>
  </si>
  <si>
    <t>Đường Quốc lộ 12 - thị trấn Nậm Nhùn - Nậm Chà - Nậm Ngà - Cao Chải - Tà Tổng - Nậm Khao - Mường Tè.</t>
  </si>
  <si>
    <t>Mường Tè - Nậm Nhùn</t>
  </si>
  <si>
    <t>120 km; cấp VI</t>
  </si>
  <si>
    <t xml:space="preserve"> Đường Chà Cang - Nà Khoa - Nậm Nhừ - Nậm Chua (Đường + Cầu) - Nà Hỳ</t>
  </si>
  <si>
    <t>Nậm Pồ</t>
  </si>
  <si>
    <t>70km</t>
  </si>
  <si>
    <t>Đường  dài 70km, ưu tiên đầu tư theo Kết luận số số 85-KL/TW ngày 24/01/2014 của Bộ Chính trị, kết nối các xã của huyện Nậm Pồ thông với Quốc lộ 12 và huyện Điện Biên</t>
  </si>
  <si>
    <t>Đường nối Quốc lộ 1A đi Đảo Hòn Cỏ, Hòn La và hạ tầng cảng biển Hòn La</t>
  </si>
  <si>
    <t>Tuyên Hóa, Quảng Trạch</t>
  </si>
  <si>
    <t>Đường nối từ đường Hồ Chí Minh nhánh Đông với đường Hồ Chí Minh nhánh Tây, đoạn từ Km0-Km22+989</t>
  </si>
  <si>
    <t>Vĩnh Linh, Hướng Hoá</t>
  </si>
  <si>
    <t>22,989 km</t>
  </si>
  <si>
    <t>Đường vành đai phía bắc tỉnh Ninh Thuận</t>
  </si>
  <si>
    <t xml:space="preserve">Liên thông 7 huyện, thành phố </t>
  </si>
  <si>
    <t>43,08 km</t>
  </si>
  <si>
    <t>Đây là các dự án trọng điểm, cấp bách nhằm hoàn thiện hệ thống giao thông liên vùng, dự án phục vụ nhu cầu đi lại và vận chuyển hàng hóa góp phần phát triển KTXH của tỉnh</t>
  </si>
  <si>
    <t>TTCP giao tổng hợp dự án vào danh mục dự án sử dụng vốn TPCP (Công văn số 8064/VPCP-KTTH ngày 25/9/2013 của VPCP)</t>
  </si>
  <si>
    <t>Đường tỉnh 678 (km27-đường Hồ Chí Minh-xã Đắk Môn)</t>
  </si>
  <si>
    <t xml:space="preserve"> Tu Mơ Rông - Đak Glei</t>
  </si>
  <si>
    <t>28,11 Km đường cấp IV, nền đường 7,5 m, mặt đường 5,5m</t>
  </si>
  <si>
    <t xml:space="preserve">Đây là tuyến đường giao thông kết nối  từ đường Hồ Chí Minh đến tỉnh lộ 678 và 672 đi qua 02 huyện nghèo  Đắk Glei - Tu Mơ Rông  góp phần tạo điều kiện thuận lợi để phát triển kinh tế xã hội các huyện phía Tây của tỉnh, đồng thời đây cũng là tuyến đường phục vụ cho việc cứu hộ, cứu nạn cho nhân dân các huyện này trong mùa mưa lũ và đảm bảo quốc phòng - an ninh vùng biên giới Nam Lào, kết nối nam Lào và Đông bắc Campuchia trong tam giác phát triển CLV. </t>
  </si>
  <si>
    <t>Cầu Dù Tho</t>
  </si>
  <si>
    <t>Mỹ Xuyên</t>
  </si>
  <si>
    <t xml:space="preserve">1000 m
</t>
  </si>
  <si>
    <t>Cầu lớn do tỉnh quản lý chưa được đầu tư, nối liền trung tâm huyện với 6 xã vùng kháng chiến, vùng sâu, vùng đồng bào dân tộc; phương tiện phục vụ vận chuyển qua lại trên sông còn thô sơ, ảnh hưởng đến sự an toàn của người dân, nhất là học sinh, người bệnh,..; khó khăn trong phát triển kinh tế xã hội tại địa phương.</t>
  </si>
  <si>
    <t>Hệ thống thuỷ lợi  Mỹ Văn - Rùm Sóc - Cái Hóp tỉnh Trà Vinh</t>
  </si>
  <si>
    <t>Càng Long, Cầu Kè</t>
  </si>
  <si>
    <t>Mở rộng 112 tuyến kênh; XD 31 bờ bao, 215 cống bọng 182 cầu</t>
  </si>
  <si>
    <t>2014-2020</t>
  </si>
  <si>
    <t>4042/BNN-XD 12/11/2013; 4499/UBND-KTKT 12/12/2013</t>
  </si>
  <si>
    <t>Đây là dự án quan trọng nhằm kết nối, phát huy dự án thủy lợi nam Măng Thit theo Thông báo số 54/TB-VPCP ngày 27/01/2014 của Văn phòng Chính phủ về việc kết luận của Thủ tướng Nguyễn Tấn Dũng tại buổi làm việc với lãnh đạo tỉnh Trà Vinh; Thông báo số 291/TB-VPCP ngày 25/7/2014 của Văn phòng Chính phủ về việc kết luận của Phó Thủ tướng Vũ Văn Ninh tại buổi làm việc với lãnh đạo tỉnh Trà Vinh. Dự án khi được triển khai sẽ giải quyết việc tiêu úng cho 31.365ha đất tự nhiên, tiếp ngọt cho 28.337 ha đất canh tác cho 02 huyện Cầu kè, Càng Long, ngăn mặn cho 11.195 ha đất tự nhiên trên địa bàn huyện Càng Long; góp phần cải tạo đất, làm cơ sở thâm canh tăng vụ</t>
  </si>
  <si>
    <t>Dự án Bờ kè chống sạt lở khu vực thị xã Ngã Bảy</t>
  </si>
  <si>
    <t>6000m</t>
  </si>
  <si>
    <t>2010-2015</t>
  </si>
  <si>
    <t>Kế hoạch vốn TPCP giai đoạn 2012-2015</t>
  </si>
  <si>
    <t>DANH MỤC DỰ ÁN ĐÃ ĐƯỢC BỐ TRÍ ĐỦ VỐN TRÁI PHIẾU CHÍNH PHỦ THEO QUY ĐỊNH TẠI NGHỊ QUYẾT SỐ 726/NQ-UBTVQH NGÀY 20/01/2014 CỦA ỦY BAN THƯỜNG VỤ QUỐC HỘI ĐIỀU CHỈNH TỔNG MỨC ĐẦU TƯ 
VÀ DỰ KIẾN BỐ TRÍ VỐN TRÁI PHIẾU CHÍNH PHỦ GIAI ĐOẠN 2017-2020 KHÔNG ĐÚNG QUY ĐỊNH</t>
  </si>
  <si>
    <t>Đề xuất bố trí vốn trái phiếu Chính phủ giai đoạn 2017-2020 của Bộ Kế hoạch và Đầu tư</t>
  </si>
  <si>
    <t>Hà Giang</t>
  </si>
  <si>
    <t>Tuyên Quang</t>
  </si>
  <si>
    <t>Cao Bằng</t>
  </si>
  <si>
    <t>Lạng Sơn</t>
  </si>
  <si>
    <t>Lào Cai</t>
  </si>
  <si>
    <t>Yên Bái</t>
  </si>
  <si>
    <t>Thái Nguyên</t>
  </si>
  <si>
    <t>Bắc Giang</t>
  </si>
  <si>
    <t>Hoà Bình</t>
  </si>
  <si>
    <t>Điện Biên</t>
  </si>
  <si>
    <t>Hải Dương</t>
  </si>
  <si>
    <t>Hưng Yên</t>
  </si>
  <si>
    <t>Nam Định</t>
  </si>
  <si>
    <t>Thái Bình</t>
  </si>
  <si>
    <t>Thanh Hoá</t>
  </si>
  <si>
    <t>Nghệ An</t>
  </si>
  <si>
    <t>Quảng Trị</t>
  </si>
  <si>
    <t>Thừa Thiên - Huế</t>
  </si>
  <si>
    <t>Quảng Nam</t>
  </si>
  <si>
    <t>Bình Định</t>
  </si>
  <si>
    <t>Phú Yên</t>
  </si>
  <si>
    <t>Ninh Thuận</t>
  </si>
  <si>
    <t>Bình Thuận</t>
  </si>
  <si>
    <t>Đắk Lắk</t>
  </si>
  <si>
    <t>Bà Rịa - Vũng Tàu</t>
  </si>
  <si>
    <t>Hậu Giang</t>
  </si>
  <si>
    <t>Sóc Trăng</t>
  </si>
  <si>
    <t>An Giang</t>
  </si>
  <si>
    <t>Đồng Tháp</t>
  </si>
  <si>
    <t>Bạc Liêu</t>
  </si>
  <si>
    <t>Cà Mau</t>
  </si>
  <si>
    <t>Vùng Đông Nam Bộ</t>
  </si>
  <si>
    <t>Bộ/tỉnh, Thành phố</t>
  </si>
  <si>
    <t>TP. Cần Thơ</t>
  </si>
  <si>
    <t>Bình Dương</t>
  </si>
  <si>
    <t>Đồng Nai</t>
  </si>
  <si>
    <t>TP. Hồ Chí Minh</t>
  </si>
  <si>
    <t>Khánh Hoà</t>
  </si>
  <si>
    <t>TP. Đà Nẵng</t>
  </si>
  <si>
    <t>Vĩnh Phúc</t>
  </si>
  <si>
    <t>Quảng Ninh</t>
  </si>
  <si>
    <t>TP. Hải Phòng</t>
  </si>
  <si>
    <t>TP. Hà Nội</t>
  </si>
  <si>
    <t>Thủy lợi</t>
  </si>
  <si>
    <t>Giao thông</t>
  </si>
  <si>
    <t>Di dân tái định cư thủy điện Sơn La</t>
  </si>
  <si>
    <t>Y tế</t>
  </si>
  <si>
    <t>Dự kiến phân bổ chi tiết theo ngành, lĩnh vực</t>
  </si>
  <si>
    <t>TỔNG HỢP DỰ KIẾN KẾ HOẠCH VỐN TRÁI PHIẾU CHÍNH PHỦ GIAI ĐOẠN 2017-2020 CỦA CÁC BỘ, NGÀNH, ĐỊA PHƯƠNG</t>
  </si>
  <si>
    <t>(Phụ lục kèm theo văn bản số               /BKHĐT-TH ngày          tháng 7 năm 2016 của Bộ Kế hoạch và Đầu tư)</t>
  </si>
  <si>
    <t>Số vốn trái phiếu Chính phủ giai đoạn 2017-2020 bố trí không đúng quy định của các Bộ, ngành, địa phương đề nghị dự kiến trong kế hoạch đầu tư trung hạn vốn ngân sách nhà nước giai đoạn 2016-2020</t>
  </si>
  <si>
    <t>Dự phòng cho các nhiệm vụ cấp bách mới phát sinh, như: hỗ trợ cho các địa phương ảnh hưởng của hạn hán, xâm nhập mặn, sạt lở, các địa phương đặc biệt khó khăn,...</t>
  </si>
  <si>
    <t>Phụ lục số 1B</t>
  </si>
  <si>
    <t>Nhu cầu đầu tư 5 năm 2016-2020 của các bộ, ngành và địa phương (tất cả các nguồn vốn)</t>
  </si>
  <si>
    <t>Nhu cầu đầu tư 5 năm 2016-2020 của các bộ, ngành và địa phương (các nguồn vốn khác)</t>
  </si>
  <si>
    <t>Vốn khác</t>
  </si>
  <si>
    <t>1</t>
  </si>
  <si>
    <t>Vốn nước ngoài</t>
  </si>
  <si>
    <t>Kiên cố hóa trường lớp học mẫu giáo, tiểu học</t>
  </si>
  <si>
    <t>HÀ NỘI</t>
  </si>
  <si>
    <t>QUẢNG NINH</t>
  </si>
  <si>
    <t>Trong đó: vốn TPCP</t>
  </si>
  <si>
    <t>Số vốn TPCP ứng trước đến nay chưa thu hồi</t>
  </si>
  <si>
    <t>Hồ chứa nước Nậm Thi</t>
  </si>
  <si>
    <t>Tam Đường</t>
  </si>
  <si>
    <t>Diện tích mặt hồ 74 ha</t>
  </si>
  <si>
    <t>Văn bản thông báo ý kiến chỉ đạo của Lãnh đạo Đảng, Nhà nước</t>
  </si>
  <si>
    <t>Văn bản số 801/TTr-KGVX ngày 18/5/2010</t>
  </si>
  <si>
    <t>PTT Nguyễn Thiện Nhân chỉ đạo đồng ý chủ trương đầu tư xây dựng mới BV tim mạch An Giang, UBND làm việc với Bộ KHĐT, Bộ TC để xác định mức hỗ trợ từ NSTW; Văn bản số 1631/TTg-KGVX ngày 16/9/2010, cho phép bổ sung BV tim mạch An Giang là BV chuyên khoa hạng I vùng ĐBSCL vào quy hoạch mạng lưới khám chữa bệnh</t>
  </si>
  <si>
    <t>Kết luận số 75-KL/TW ngày 12/11/2013 của Bộ Chính trị</t>
  </si>
  <si>
    <t>Đồng ý chủ trương và yêu cầu có lộ trình triển khai những dự án có ý nghĩa, động lực lan tỏa đối với sự phát triển kinh tế - xã hội khu vực Miền Trung - Tây Nguyên; Thông báo số 186/TB-VPCP ngày 05/5/2014 của Văn phòng Chính phủ; Công văn số 615/UBND-QLĐT ngày 25/01/2016</t>
  </si>
  <si>
    <t>Thông báo số kết luận số 26/TB-VPCP ngày 22/01/2009</t>
  </si>
  <si>
    <r>
      <t xml:space="preserve">Đây là dự án quan trọng, cấp thiết của tỉnh Vĩnh Long có ý kiến của Thủ tướng Chính phủ: </t>
    </r>
    <r>
      <rPr>
        <i/>
        <sz val="8"/>
        <rFont val="Times New Roman"/>
        <family val="1"/>
        <charset val="163"/>
      </rPr>
      <t xml:space="preserve">“giao Bộ Kế hoạch và Đầu tư tổng hợp vào kế hoạch vốn trái phiếu Chính phủ, báo cáo Thủ tướng Chính phủ, trình Ủy ban Thường vụ Quốc hội”. </t>
    </r>
    <r>
      <rPr>
        <sz val="8"/>
        <rFont val="Times New Roman"/>
        <family val="1"/>
        <charset val="163"/>
      </rPr>
      <t>Tuy nhiên, hai dự án này không nằm trong danh mục Nghị quyết 881/NQ-UBTVQH12 nên không được bố trí vốn Trái phiếu chính phủ giai đoạn 2012-2015 và được hỗ trợ trong nguồn vốn hỗ trợ mục tiêu Ngân sách Trung ương chương trình các dự án cấp bách có ý kiến lãnh đạo Đảng, nhà nước, là dự án đi qua 3 thị trấn, 17 xã thuộc 3 huyện (Trà Ôn, Vũng Liêm, Măng Thít) góp phần nối huyết mạch giao thông của tỉnh. đã được đầu tư bằng nguồn vốn hỗ trợ có mục tiêu từ năm 2015 và dự kiến giai đoạn 2016-2020 các địa phương dự kiến bố trí lần lượt là 460 tỷ đồng và 638,2 tỷ đồng</t>
    </r>
  </si>
  <si>
    <t>Các thông báo: số 145/TB-VPCP ngày 01/4/2013; số 26/TB-VPCP ngày 22/01/2009; số 260/TB-VPCP ngày 22/9/2010</t>
  </si>
  <si>
    <t>Dự án này có ý kiến chỉ đạo của Thủ tướng Chính phủ tại. Dự án này chia làm 3 đoạn, Đoạn 1 (đoạn từ phà Đình Khao – Cầu Mỹ An) với tổng mức đầu tư là 107 tỷ đồng đã được bố trí NSTW hỗ trợ có mục tiêu trong giai đoạn 2011-2015, Đoạn 2 và đoạn 3 với tổng mức đầu tư còn lại là 861 tỷ đồng (24 km và 01 cầu) bố trí vốn trong giai đoạn 2016-2020. Dự kiến trung hạn 2016-2020 nguồn ngân sách trung ương, tỉnh bố trí 400 tỷ đồng để thực hiện đoạn 2 (gồm 24km), phần còn lại 461 tỷ đồng dự kiến xin nguồn TPCP để hoàn thành.</t>
  </si>
  <si>
    <t>Thông báo số 156/TB-VPCP, ngày 26/4/2012</t>
  </si>
  <si>
    <t>Nạo vét, cải tạo lòng dẫn sông Đáy từ Yên Nghĩa đến Ba Thá (chiều rộng đáy sông B=22), TP Hà Nội</t>
  </si>
  <si>
    <t xml:space="preserve">Hà Đông, Thanh Oai, Ứng Hòa, Chương Mỹ </t>
  </si>
  <si>
    <t>1821/QĐ-TTg 
ngày 07/10/2014
(Quy hoạch 
sông Đáy)</t>
  </si>
  <si>
    <t>Dự án đường 396 kéo dài (đoạn từ Quốc lộ 37 đến nút giao giữa đường đường 390 với đường ô tô cao tốc Hà Nội - Hải Phòng)</t>
  </si>
  <si>
    <t>Thanh Hà, Tứ Kỳ, Ninh Giang)</t>
  </si>
  <si>
    <t>Tuyến đường vành đai kinh tế kết nối tỉnh Hà Nam với các tỉnh trong vùng (đường 495B)</t>
  </si>
  <si>
    <t>Thanh LiêM</t>
  </si>
  <si>
    <t>18,5km</t>
  </si>
  <si>
    <t>Nạo vét, mở rộng lòng sông, chống sạt lở bờ, phát triển dân cư hai bên bờ sông Đáy tỉnh Hà Nam, đoạn: từ cầu Hồng Phú đến cống Địch Lộng tỉnh Ninh Bình</t>
  </si>
  <si>
    <t xml:space="preserve">Kim Bảng, Duy Tiên </t>
  </si>
  <si>
    <t>Nâng cao khả năng thoát lũ L=8km, Nạo vét, kè L=13,5km</t>
  </si>
  <si>
    <t>1151/QĐ-UBND ngày 30/8/2012</t>
  </si>
  <si>
    <t>Dự án tuyến đường trục Khu kinh tế Vân Đồn</t>
  </si>
  <si>
    <t>Vân Đồn</t>
  </si>
  <si>
    <t>23,8km</t>
  </si>
  <si>
    <t>Thông báo số 154/TB-VPCP ngày 27/4/2015</t>
  </si>
  <si>
    <t>Thông báo của PTTg Hoàng Trung Hải: "Bộ NN&amp;PTNN, TP. Hà Nội tập trung nguồn lực, ưu tiên bố trí kinh phí tiếp tục đầu tư, .....; trường hợp cân đối ngân sách khó khăn, tổng hợp vào kế hoạch đầu tư trung hạn hoặc TPCP giai đoạn 2016-2020 (khi có chủ trương), gửi các Bộ: KHĐT, TC tổng hợp, đề xuất báo cáo TTCP"</t>
  </si>
  <si>
    <t>VB số 224/TB-VPCP ngày 09/8/2016</t>
  </si>
  <si>
    <t>TB của Thủ tướng Nguyễn Xuân Phúc: "Giao Bộ Kế hoạch và Đầu tư chủ trì, phối hợp với các Bộ Tài chính, Giao thông vận tải xem xét, tổng hợp vào danh mục kế hoạch vốn trái phiếu Chính phủ giai đoạn 2017-2020 theo Nghị quyết số 62/NQ-CP ngày 07 tháng 9 năm 2015 của Chính phủ"</t>
  </si>
  <si>
    <t xml:space="preserve"> Thông báo số 280/TB-VPCP ngày 07/9/2016</t>
  </si>
  <si>
    <t>Chỉ đạo của Thủ tướng Nguyễn Xuân Phúc: "Tỉnh rà soát sắp xếp các dự án  theo thứ tự ưu tiên. Giao Bộ KHĐT chủ trì, phối hợp với Bộ TC và các bộ liên quan rà soát, tổng hợp dự kiến danh mục dự án đầu tư từ nguồn TPCP giai đoạn 2017-2020; Báo cáo Thủ tướng Chinh phủ xem xét, quyết định trước khi trình Quốc hội khi có chủ trương đầu tư từ nguồn TPCP"</t>
  </si>
  <si>
    <t>78/VPCP-KTN ngày 6/1/2016</t>
  </si>
  <si>
    <t>Phó Thủ tướng Hoàng Trung Hải đã giao Bộ Kế hoạch và Đầu tư chủ trì thẩm định Báo cáo nghiên cứu tiền khả thi dự án đường trục KKT Vân Đồn, tỉnh Quảng Ninh sử dụng 100% vốn TPCP giai đoạn 2016-2020; thẩm định nguồn vốn và khả năng cân đối</t>
  </si>
  <si>
    <t>Đường nối giao thông nối đường N5 khu kinh tế Đông Nam đến Hoà Sơn (Đô Lương) và Tân Long (Tân Kỳ)</t>
  </si>
  <si>
    <t>KKTDN, ĐL, TK</t>
  </si>
  <si>
    <t>Số 5170/QĐ.UBND-CN ngày 12/10/2009</t>
  </si>
  <si>
    <t>Tuyến đường ven biển từ Nghi Sơn (Thanh Hoá) đến Cửa Lò (Nghệ An)</t>
  </si>
  <si>
    <t>HM, QL, DC, NL, CL</t>
  </si>
  <si>
    <t>83,5 Km</t>
  </si>
  <si>
    <t>Số 5329/QĐ.UBND-CN ngày 04/11/2010</t>
  </si>
  <si>
    <t>Đường Mường Xén - Ta Đo - Khe Kiền</t>
  </si>
  <si>
    <t>Đường Hoàng Mai - Thái Hòa</t>
  </si>
  <si>
    <t>Đường D4  trong KKT Đông Nam Nghệ An phục vụ cho phát triển khu kinh tế, dự án The Vissai</t>
  </si>
  <si>
    <t>Đường N5 (gđ 2)  trong KKT Đông Nam Nghệ An phục vụ cho phát triển khu kinh tế, dự án The Vissai</t>
  </si>
  <si>
    <t>Bệnh viện ung bướu Nghệ An</t>
  </si>
  <si>
    <t>Bệnh viện chấn thương chỉnh hình Nghệ An</t>
  </si>
  <si>
    <t>99/TB-VPCP ngày 25/5/2016</t>
  </si>
  <si>
    <t>TB của PTTg Vương Đình Huệ: "Tỉnh rà soát, sắp xếp theo thứ tự ưu tiên, phân kỳ đầu tư phù hợp; làm việc với Bộ Kế hoạch và Đầu tư để tổng hợp trong dự kiến kế hoạch vốn trái phiếu Chính phủ giai đoạn 2016 - 2021 theo quy định".</t>
  </si>
  <si>
    <t>Đầu tư xây dựng hồ Ea Tam - TP Buôn Ma Thuột</t>
  </si>
  <si>
    <t>Công văn số 166/TB-VPCP ngày 07/7/2017</t>
  </si>
  <si>
    <t>TB của TTCP Nguyễn Xuân Phúc: "Bộ Kế hoạch và Đầu tư chủ trì, phối hợp với Bộ Tài chính và UBND tỉnh Đắk Lắk rà soát, tính toán quy mô, phân kỳ đầu tư và đưa Dự án vào Danh mục đầu tư bằng nguồn vốn TPCP giai đoạn 2016-2020, báo cáo Thủ tướng Chính phủ xem xét, quyết định"</t>
  </si>
  <si>
    <t>Tỉnh lộ 678 từ km 27-đường HCM đi xã Đắk Môn (Đắk Lei)</t>
  </si>
  <si>
    <t>Đường kết nối QL 14C đi cửa khẩu Hồ Đà và đi đường tuần tra biên giới</t>
  </si>
  <si>
    <t>221/TB-VPCP ngày 5/8/2016</t>
  </si>
  <si>
    <t>TB của Thủ tướng CP Nguyễn Xuân Phúc: "Đồng ý đưa vào danh mục đầu tư sử dụng vốn TPCP. Tỉnh sắp xếp thứ tự ưu tiên, tổng hợp vào kế hoạch đầu tư công trung hạn giai đoạn 2016-2020, chủ động huy động các nguồn vốn hợp pháp khác để đầu tư"</t>
  </si>
  <si>
    <t>Đường vành đai ngoài thành phố Đà Lạt</t>
  </si>
  <si>
    <t>Đà Lạt</t>
  </si>
  <si>
    <t>Đường ĐT.725 đoạn Lộc Bắc - Đạ Tẻh</t>
  </si>
  <si>
    <t>Bảo Lâm - Đạ tẻh</t>
  </si>
  <si>
    <t>Đường cấp IV miền núi, dài 34.026km</t>
  </si>
  <si>
    <t>175/QĐ -UBND ngày 31/1/2013; 2092/QĐ-UBND ngày 06/10/2014</t>
  </si>
  <si>
    <t>Đường ĐT.722 đoạn từ đường Trường Sơn Đông đến huyện Đam Rông</t>
  </si>
  <si>
    <t>Đam Rông, Lạc Dương</t>
  </si>
  <si>
    <t>39,3km</t>
  </si>
  <si>
    <t>151/TB-VPCP ngày 07/5/2009</t>
  </si>
  <si>
    <t>TB của Nguyên PTTg Nguyễn Sinh Hùng: "Đồng ý vê nguyên tắc, Bộ KH&amp;ĐT nghiên cứu để đưa vào danh mục đầu tư bằng nguồn trái phiếu Chính phủ giai đoạn 2, báo cáo Thủ tướng Chính phủ"</t>
  </si>
  <si>
    <t>343/TB-VPCP ngày 22/12/2008</t>
  </si>
  <si>
    <t>TB của Nguyên Phó TTCP Hoàng Trung Hải: "Tỉnh chỉ đạo lập dự án đầu tư, trình Bộ Giao thông vận tải và Bộ KH&amp;ĐT xem xét đưa vào danh mục các dự án sử dụng vốn TPCP  giai đoạn II, để trình Thủ tướng Chính phủ xem xét, quyết định"</t>
  </si>
  <si>
    <t>218/TB-VPCP ngày 05/8/2016</t>
  </si>
  <si>
    <t>TB của TTCP Nguyễn Xuân Phúc: "Giao Bộ KHĐT chủ trì, phối hợp Bộ GTVT, NNPTNT, Y tế tổng hợp nhu cầu vốn TPCP giai đoạn 2016-2020 theo NQ 62/NQ-CP ngày 7/9/2015, Thông báo 37/TB-VPCP ngày 28/2/2016 của văn phòng chính phủ"</t>
  </si>
  <si>
    <t>L=62Km, đường cấp III đồng bằng (nền 12m, mặt đường 7m)</t>
  </si>
  <si>
    <t>Phụ lục VIII</t>
  </si>
  <si>
    <t>DANH MỤC DỰ ÁN CẤP BÁCH CÓ NHU CẦU KẾ HOẠCH VỐN TRÁI PHIẾU CHÍNH PHỦ GIAI ĐOẠN 2017-2020</t>
  </si>
  <si>
    <t>(Phụ lục kèm theo Báo cáo số 548/BC-BKHĐT ngày 12 tháng 10 năm 2016 của Bộ Kế hoạch và Đầu tư)</t>
  </si>
  <si>
    <t>Ngành Thủy lợi</t>
  </si>
  <si>
    <t>Ngành Giao thông</t>
  </si>
  <si>
    <t>(Phụ lục kèm theo văn bản số         /BKHĐT-TH ngày      tháng 11 năm 2016 của Bộ Kế hoạch và Đầu tư)</t>
  </si>
  <si>
    <t>Ngành Y tế</t>
  </si>
  <si>
    <t>Phụ lục II</t>
  </si>
  <si>
    <t>Dự kiến kế hoạch vốn TPCP GIAI ĐOẠN 2017-2020 CHO CÁC DỰ ÁN QUAN TRỌNG quy định tại Phụ lục số 3 kèm theo Nghị quyết số 726/NQ-UBTVQH ngày 20/01/2014 của Ủy ban thường vụ Quốc hội và dự án di dân tái định cư Thủy điện Sơn La</t>
  </si>
  <si>
    <t>DỰ KIẾN KẾ HOẠCH vốn trái phiếu Chính phủ giai đoạn 2017-2020 cho các dự án giao thông, thủy lợi, y tế, chương trình kiên cố hóa trường lớp học mầm non</t>
  </si>
  <si>
    <t>DỰ KIẾN KẾ HOẠCH VỐN TRÁI PHIẾU CHÍNH PHỦ CHO CÁC DỰ ÁN KHỞI CÔNG MỚI GIAI ĐOẠN 2017-2020</t>
  </si>
  <si>
    <t>Dự án di dân tái định cư thủy điện Sơn La</t>
  </si>
  <si>
    <t>Dự án…</t>
  </si>
  <si>
    <t>…</t>
  </si>
  <si>
    <t>(Biểu mẫu kèm theo văn bản số         /BKHĐT-TH ngày        tháng 11 năm 2016 của Bộ Kế hoạch và Đầu tư)</t>
  </si>
  <si>
    <t>Bộ, ngành…/Tỉnh, Thành phố…</t>
  </si>
  <si>
    <t>Dự kiến kế hoạch vốn TPCP giai đoạn 2017-2020 theo thông báo của Bộ KHĐT</t>
  </si>
  <si>
    <t>Dự kiến kế hoạch vốn TPCP giai đoạn 2017-2020 của địa phương</t>
  </si>
  <si>
    <t>Trong đó: kế hoạch năm 2017</t>
  </si>
  <si>
    <t>Chương trình kiên cố hóa trường lớp học mẫu giáo, tiểu học</t>
  </si>
  <si>
    <t>Dự án quan trọng quy định tại Phụ lục số 3 kèm theo Nghị quyết số 726/NQ-UBTVQH của Ủy ban Thường vụ Quốc hội</t>
  </si>
  <si>
    <t>A</t>
  </si>
  <si>
    <t>Dự án khởi công mới</t>
  </si>
  <si>
    <t>Phân loại như trên</t>
  </si>
  <si>
    <t>DỰ KIẾN KẾ HOẠCH ĐẦU TƯ VỐN TRÁI PHIẾU CHÍNH PHỦ GIAI ĐOẠN 2017-2020</t>
  </si>
  <si>
    <t>B</t>
  </si>
  <si>
    <t>C</t>
  </si>
  <si>
    <t>D</t>
  </si>
  <si>
    <t>E</t>
  </si>
  <si>
    <t>Ngành, lĩnh vực/
Chương trình</t>
  </si>
  <si>
    <t xml:space="preserve">Quyết định đầu tư ban đầu hoặc Quyết định đầu tư điều chỉnh </t>
  </si>
  <si>
    <t>Biểu mẫu</t>
  </si>
  <si>
    <t>Biểu mẫu số 2</t>
  </si>
  <si>
    <t>Lũy kế vốn đã bố trí từ khởi công đến hết kế hoạch năm 2016</t>
  </si>
  <si>
    <t>(1)</t>
  </si>
  <si>
    <t>(2)</t>
  </si>
  <si>
    <t>Chương trình kiên cố hóa trường lớp học mầm non, tiểu học</t>
  </si>
  <si>
    <t>Dự kiến kế hoạch vốn TPCP giai đoạn 2017-2020 Chính phủ đã báo cáo Quốc hội</t>
  </si>
  <si>
    <t>Quyết định phê duyệt chủ trương đầu tư (số QĐ; ngày, tháng, năm ban hành)</t>
  </si>
  <si>
    <t>Dự kiến kế hoạch vốn đầu tư trung hạn giai đoạn 2017-2020 của Bộ, địa phương</t>
  </si>
  <si>
    <t>Vốn NSĐP</t>
  </si>
  <si>
    <t>Tiểu học</t>
  </si>
  <si>
    <t>DỰ KIẾN KẾ HOẠCH ĐẦU TƯ VỐN TRÁI PHIẾU CHÍNH PHỦ GIAI ĐOẠN 2017-2020 CHO CÁC DỰ ÁN MỚI THUỘC CÁC LĨNH VỰC 
GIAO THÔNG, THỦY LỢI, Y TẾ, CHƯƠNG TRÌNH KIÊN CỐ HÓA TRƯỜNG LỚP HỌC MẦM NON, TIỂU HỌC</t>
  </si>
  <si>
    <t>Ghi chú: (1) Bộ, địa phương không được đề xuất bố trí kế hoạch vốn TPCP vượt tổng mức kế hoạch vốn TPCP giai đoạn 2017-2020 Chính phủ đã báo cáo Quốc hội cho Bộ và địa phương.
               (2) Năng lực thiết kế các dự án thuộc Chương trình kiên cố hóa trường lớp học mầm non, tiểu học đối với từng trường đề nghị ghi rõ số phòng.</t>
  </si>
  <si>
    <t xml:space="preserve"> Mầm non</t>
  </si>
  <si>
    <t xml:space="preserve"> Tiểu học</t>
  </si>
  <si>
    <t xml:space="preserve"> Xã Mường Pồn</t>
  </si>
  <si>
    <t xml:space="preserve"> Xã Pa Thơm</t>
  </si>
  <si>
    <t xml:space="preserve"> Xã Na Ư</t>
  </si>
  <si>
    <t xml:space="preserve"> Hẹ Muông</t>
  </si>
  <si>
    <t>Núa Ngam</t>
  </si>
  <si>
    <t>Na Tông</t>
  </si>
  <si>
    <t xml:space="preserve"> Pu Lau</t>
  </si>
  <si>
    <t xml:space="preserve"> Mường Nhà</t>
  </si>
  <si>
    <t xml:space="preserve"> Phu Luông</t>
  </si>
  <si>
    <t xml:space="preserve"> Mường Lói</t>
  </si>
  <si>
    <t xml:space="preserve"> Pá Khoang</t>
  </si>
  <si>
    <t>Phì Nhừ</t>
  </si>
  <si>
    <t xml:space="preserve"> Keo Lôm</t>
  </si>
  <si>
    <t xml:space="preserve"> Sa Dung</t>
  </si>
  <si>
    <t xml:space="preserve"> Pú Hồng</t>
  </si>
  <si>
    <t xml:space="preserve"> Mường Luân</t>
  </si>
  <si>
    <t xml:space="preserve"> Háng Lìa</t>
  </si>
  <si>
    <t xml:space="preserve"> Tìa Dình</t>
  </si>
  <si>
    <t xml:space="preserve"> Pú Nhi</t>
  </si>
  <si>
    <t xml:space="preserve"> Nong U</t>
  </si>
  <si>
    <t>Nong U</t>
  </si>
  <si>
    <t>Phình Giàng</t>
  </si>
  <si>
    <t>Pú Nhi</t>
  </si>
  <si>
    <t xml:space="preserve"> Ẳng Cang</t>
  </si>
  <si>
    <t xml:space="preserve"> Ẳng Tở</t>
  </si>
  <si>
    <t xml:space="preserve"> Búng Lao</t>
  </si>
  <si>
    <t xml:space="preserve"> Xuân Lao</t>
  </si>
  <si>
    <t xml:space="preserve"> Mường Lạn</t>
  </si>
  <si>
    <t xml:space="preserve"> Nậm Lịch</t>
  </si>
  <si>
    <t xml:space="preserve"> Ngối Cáy</t>
  </si>
  <si>
    <t xml:space="preserve"> Quài Tở</t>
  </si>
  <si>
    <t xml:space="preserve"> Quài Cang</t>
  </si>
  <si>
    <t xml:space="preserve"> Quài Nưa</t>
  </si>
  <si>
    <t xml:space="preserve"> Mùn Chung</t>
  </si>
  <si>
    <t xml:space="preserve"> Nà Tòng</t>
  </si>
  <si>
    <t xml:space="preserve"> Mường Mùn</t>
  </si>
  <si>
    <t xml:space="preserve"> Pú Xi</t>
  </si>
  <si>
    <t xml:space="preserve"> Rạng Đông</t>
  </si>
  <si>
    <t xml:space="preserve"> Phình Sáng</t>
  </si>
  <si>
    <t xml:space="preserve"> Ta Ma</t>
  </si>
  <si>
    <t xml:space="preserve"> Tênh Phông</t>
  </si>
  <si>
    <t xml:space="preserve"> Mường Khong</t>
  </si>
  <si>
    <t xml:space="preserve"> Tủa Thàng</t>
  </si>
  <si>
    <t xml:space="preserve"> Huổi Só</t>
  </si>
  <si>
    <t xml:space="preserve"> Sính Phình</t>
  </si>
  <si>
    <t>Trung Thu</t>
  </si>
  <si>
    <t xml:space="preserve"> Lao Xả Phình</t>
  </si>
  <si>
    <t xml:space="preserve"> Tả Phìn</t>
  </si>
  <si>
    <t xml:space="preserve"> Tả Sìn Thàng</t>
  </si>
  <si>
    <t>Na Sang</t>
  </si>
  <si>
    <t xml:space="preserve"> Mường Mươn</t>
  </si>
  <si>
    <t xml:space="preserve"> Huổi Lèng</t>
  </si>
  <si>
    <t>Hừa Ngài</t>
  </si>
  <si>
    <t xml:space="preserve"> Mường Tùng</t>
  </si>
  <si>
    <t xml:space="preserve"> Sá Tổng</t>
  </si>
  <si>
    <t xml:space="preserve"> Pa Ham</t>
  </si>
  <si>
    <t xml:space="preserve"> Huổi Mí</t>
  </si>
  <si>
    <t>Ma Thì Hồ</t>
  </si>
  <si>
    <t>Nà Bủng</t>
  </si>
  <si>
    <t>Vàng Đán</t>
  </si>
  <si>
    <t xml:space="preserve"> Vàng Đán</t>
  </si>
  <si>
    <t xml:space="preserve"> Nà Hỳ</t>
  </si>
  <si>
    <t xml:space="preserve"> Nậm Chua</t>
  </si>
  <si>
    <t>Nà Khoa</t>
  </si>
  <si>
    <t xml:space="preserve"> Nậm Nhừ</t>
  </si>
  <si>
    <t xml:space="preserve"> Na Cô Sa</t>
  </si>
  <si>
    <t xml:space="preserve"> Pa Tần</t>
  </si>
  <si>
    <t xml:space="preserve"> Chà Tở</t>
  </si>
  <si>
    <t xml:space="preserve"> Nậm Tin</t>
  </si>
  <si>
    <t xml:space="preserve"> Chà Nưa</t>
  </si>
  <si>
    <t xml:space="preserve"> Phìn Hồ</t>
  </si>
  <si>
    <t>Si Pa Phìn</t>
  </si>
  <si>
    <t xml:space="preserve"> Pá Mỳ</t>
  </si>
  <si>
    <t xml:space="preserve"> Quảng Lâm</t>
  </si>
  <si>
    <t>Nậm Kè</t>
  </si>
  <si>
    <t xml:space="preserve"> Huổi Lếch</t>
  </si>
  <si>
    <t xml:space="preserve"> Mường Toong</t>
  </si>
  <si>
    <t xml:space="preserve"> Sen Thượng</t>
  </si>
  <si>
    <t xml:space="preserve"> Leng Su Sìn</t>
  </si>
  <si>
    <t>Leng Su Sìn</t>
  </si>
  <si>
    <t xml:space="preserve"> Chung Chải</t>
  </si>
  <si>
    <t>Chung Chải</t>
  </si>
  <si>
    <t xml:space="preserve"> Nậm Vì</t>
  </si>
  <si>
    <t>Nậm Vì</t>
  </si>
  <si>
    <t xml:space="preserve"> Na Tông</t>
  </si>
  <si>
    <t xml:space="preserve"> Xá Nhè</t>
  </si>
  <si>
    <t xml:space="preserve"> Sín Chải</t>
  </si>
  <si>
    <t xml:space="preserve"> - Vốn dự phòng 10%</t>
  </si>
  <si>
    <t xml:space="preserve"> - Vốn phân bổ 90%</t>
  </si>
  <si>
    <t>2017-2019</t>
  </si>
  <si>
    <t>(5)</t>
  </si>
  <si>
    <t>(4)</t>
  </si>
  <si>
    <t>(3)</t>
  </si>
  <si>
    <t>(6)</t>
  </si>
  <si>
    <t>(7)</t>
  </si>
  <si>
    <t>(8)</t>
  </si>
  <si>
    <t>Tỉnh Điện Biên</t>
  </si>
  <si>
    <t>(Biểu mẫu kèm theo văn bản số      /UBND-TH ngày     tháng 11 năm 2016 của UBND tỉnh Điện Biên)</t>
  </si>
  <si>
    <t>PHÂN BỔ 90%</t>
  </si>
  <si>
    <t xml:space="preserve">Đường Na Sang (km450 QL 12) – TT xã Huổi Mí – Pú Si – Nậm Mức (km450 QL6) – km456 QL6 – TT Tủa Chùa – Huổi Lóng; </t>
  </si>
  <si>
    <t>DỰ PHÒNG 10%</t>
  </si>
  <si>
    <t>I.1</t>
  </si>
  <si>
    <t>I.2</t>
  </si>
  <si>
    <r>
      <t>Vốn TPCP giai đoạn 2017-2020</t>
    </r>
    <r>
      <rPr>
        <vertAlign val="superscript"/>
        <sz val="10"/>
        <rFont val="Times New Roman"/>
        <family val="1"/>
      </rPr>
      <t>(1)</t>
    </r>
  </si>
  <si>
    <t xml:space="preserve"> - Trường mầm non số 1 Na Tông</t>
  </si>
  <si>
    <t xml:space="preserve"> - Trường mầm non xã Núa Ngam </t>
  </si>
  <si>
    <t xml:space="preserve"> - Trường mầm non Pu Lau</t>
  </si>
  <si>
    <t xml:space="preserve"> - Trường mầm non xã Phu Luông</t>
  </si>
  <si>
    <t xml:space="preserve"> - Trường Mầm non xã Hẹ Muông</t>
  </si>
  <si>
    <t xml:space="preserve"> - Trường mầm non số 1 xã Pá Khoang</t>
  </si>
  <si>
    <t xml:space="preserve"> - Trường MN số 2 xã  Mường Pồn</t>
  </si>
  <si>
    <t xml:space="preserve"> - Trường Mầm non xã Pa Thơm</t>
  </si>
  <si>
    <t xml:space="preserve"> - Trường Mầm non xã Na Ư</t>
  </si>
  <si>
    <t xml:space="preserve"> - Trường PTDTBT Tiểu học số 2 Na Tông</t>
  </si>
  <si>
    <t xml:space="preserve"> - Trường PTDTBT Tiểu học Pu Lau</t>
  </si>
  <si>
    <t xml:space="preserve"> - Trường PTDTBT Tiểu học xã Mường Lói</t>
  </si>
  <si>
    <t xml:space="preserve"> HUYỆN ĐIỆN BIÊN</t>
  </si>
  <si>
    <t xml:space="preserve"> HUYỆN ĐIỆN BIÊN ĐÔNG</t>
  </si>
  <si>
    <t xml:space="preserve"> HUYỆN MƯỜNG ẢNG</t>
  </si>
  <si>
    <t xml:space="preserve"> HUYỆN TUẦN GIÁO</t>
  </si>
  <si>
    <t xml:space="preserve"> HUYỆN TỦA CHÙA</t>
  </si>
  <si>
    <t xml:space="preserve"> HUYỆN MƯỜNG CHÀ</t>
  </si>
  <si>
    <t xml:space="preserve"> HUYỆN NẬM PỒ</t>
  </si>
  <si>
    <t xml:space="preserve"> HUYỆN MƯỜNG NHÉ</t>
  </si>
  <si>
    <t xml:space="preserve"> - Trường mầm non Háng Trợ</t>
  </si>
  <si>
    <t xml:space="preserve"> - Trường mầm non Nong U</t>
  </si>
  <si>
    <t xml:space="preserve"> - Trường PTDTBD Tiểu học Phình Giàng</t>
  </si>
  <si>
    <t xml:space="preserve"> - Trường PTDTBD Tiểu học Pú Hồng</t>
  </si>
  <si>
    <t xml:space="preserve"> - Trường Tiểu học Nong U</t>
  </si>
  <si>
    <t xml:space="preserve"> - Trường Tiểu học Pú Nhi</t>
  </si>
  <si>
    <t xml:space="preserve"> - Trường Tiểu học Tân Lập</t>
  </si>
  <si>
    <t xml:space="preserve"> - Trường PTDTBD Tiểu học Tìa Dình</t>
  </si>
  <si>
    <t xml:space="preserve"> - Trường PTDTBD Tiểu học Quang Trung</t>
  </si>
  <si>
    <t xml:space="preserve"> - Trường PTDTBD Tiểu học Mường Tỉnh</t>
  </si>
  <si>
    <t xml:space="preserve"> - Trường PTDTBD Tiểu học Chua Ta</t>
  </si>
  <si>
    <t xml:space="preserve"> - Trường PTDTBD Tiểu học Keo Lôm</t>
  </si>
  <si>
    <t xml:space="preserve"> - Trường Tiểu học Xam Măn</t>
  </si>
  <si>
    <t xml:space="preserve"> - Trường Tiểu học Pá Vạt</t>
  </si>
  <si>
    <t>Nhà lớp học các trường PTDTBT Tiểu học: số 2 Na Tông, Pu Lau, Mường Lói, huyện Điện Biên</t>
  </si>
  <si>
    <t xml:space="preserve"> Nhà lớp học các trường mầm non: số 1 Pá Khoang, số 2 Mường Pồn, Pa Thơm,  Na Ư, huyện Điện Biên</t>
  </si>
  <si>
    <t xml:space="preserve"> Nhà lớp học các trường mầm non: số 1 Na Tông, Hẹ Muông, Núa Ngam, Pu Lau, Phu Luông, huyện Điện Biên</t>
  </si>
  <si>
    <t xml:space="preserve">  - Trường PTDTBT Tiểu học Ẳng Tở</t>
  </si>
  <si>
    <t xml:space="preserve">  - Trường PTDTBT Tiểu học bản Bua</t>
  </si>
  <si>
    <t xml:space="preserve">  - Trường Tiểu học Ẳng Cang</t>
  </si>
  <si>
    <t xml:space="preserve">  - Trường Tiểu học Búng Lao</t>
  </si>
  <si>
    <t xml:space="preserve">  - Trường Tiểu học Xuân Lao</t>
  </si>
  <si>
    <t xml:space="preserve">  - Trường Tiểu học Mường Lạn</t>
  </si>
  <si>
    <t xml:space="preserve">  - Trường Tiểu học Nậm Lịch</t>
  </si>
  <si>
    <t xml:space="preserve">  - Trường Tiểu học Ngối Cáy</t>
  </si>
  <si>
    <t xml:space="preserve"> Nhà lớp học các trường mầm non: Hoa Ban, Quài Nưa, Pú Xi - huyện Tuần Giáo</t>
  </si>
  <si>
    <t xml:space="preserve"> Nhà lớp học các trường PTDTBT Tiểu học: Ẳng Tở, bản Bua; các trường Tiểu học: Ẳng Cang, Búng Lao, Xuân Lao, Mường Lạn, Nậm Lịch, Ngối Cáy - huyện Mường Ảng</t>
  </si>
  <si>
    <t xml:space="preserve"> Nhà Lớp học Trường mầm non Hua Nguống, huyện Mường Ẳng</t>
  </si>
  <si>
    <t xml:space="preserve">Nhà lớp học các trường: PTDTBD Tiểu học: Quang Trung, Mường Tỉnh, Chua Ta, Keo Lôm; các trường Tiểu học: Xam Măn, Pá Vạt - huyện Điện Biên Đông </t>
  </si>
  <si>
    <t xml:space="preserve">Nhà lớp học các trường PTDTBD Tiểu học Phình Giàng, Pú Hồng; các trường Tiểu học: Nong U, Pú Nhi, Tân Lập, Tìa Dình - huyện Điện Biên Đông </t>
  </si>
  <si>
    <t>Nhà lớp học các trường mầm non: Háng Trợ, Noong U - huyện Điện Biên Đông</t>
  </si>
  <si>
    <t xml:space="preserve"> - Trường mầm non Hoa Ban</t>
  </si>
  <si>
    <t xml:space="preserve"> - Trường mầm non Quài Nưa</t>
  </si>
  <si>
    <t xml:space="preserve"> - Trường mầm non Pú Xi</t>
  </si>
  <si>
    <t xml:space="preserve"> Nhà lớp học các trường mầm non: Phình Sáng, Ta Ma, Quài Cang - huyện Tuần Giáo</t>
  </si>
  <si>
    <t xml:space="preserve"> - Trường mầm non Phình Sáng</t>
  </si>
  <si>
    <t xml:space="preserve"> - Trường mầm non Ta Ma</t>
  </si>
  <si>
    <t xml:space="preserve"> - Trường mầm non Quài Cang</t>
  </si>
  <si>
    <t xml:space="preserve"> Nhà lớp học các trường PTDTBT Tiểu học: Rạng Đông, Tênh Phông; các trường Tiểu học: Khoong Hin, Mùn Chung, Nà Tòng, Nậm Mức - huyện Tuần Giáo</t>
  </si>
  <si>
    <t xml:space="preserve">  - Trường PTDTBT Tiểu học Rạng Đông</t>
  </si>
  <si>
    <t xml:space="preserve">  - Trường PTDTBT Tiểu học Tênh Phông</t>
  </si>
  <si>
    <t xml:space="preserve">  - Trường Tiểu học Khoong Hin</t>
  </si>
  <si>
    <t xml:space="preserve">  - Trường Tiểu học Mùn Chung</t>
  </si>
  <si>
    <t xml:space="preserve">  - Trường Tiểu học Nà Tòng</t>
  </si>
  <si>
    <t xml:space="preserve">  - Trường Tiểu học Nậm Mức</t>
  </si>
  <si>
    <t xml:space="preserve"> Nhà lớp học các trường mầm non: Tủa Thàng số 2, Trung Thu, Tả Phìn, Tả Sìn Thàng - huyện Tủa Chùa</t>
  </si>
  <si>
    <t xml:space="preserve"> - Trường mầm non Tủa Thàng số 2</t>
  </si>
  <si>
    <t xml:space="preserve"> - Trường mầm non Trung Thu</t>
  </si>
  <si>
    <t xml:space="preserve"> - Trường mầm non Tả Phìn</t>
  </si>
  <si>
    <t xml:space="preserve"> - Trường mầm non Tả Sìn Thàng</t>
  </si>
  <si>
    <t xml:space="preserve"> Nhà lớp học các trường PTDTBT Tiểu học: Xá Nhè, Trung Thu, Tả Sìn Thàng, Tả Phìn; các trường Tiểu học: số 1 Sính Phình, Tủa Thàng số 2 - huyện Tủa Chùa</t>
  </si>
  <si>
    <t xml:space="preserve"> - Trường PTDTBT Tiểu học Xá Nhè</t>
  </si>
  <si>
    <t xml:space="preserve"> - Trường Tiểu học Tủa Thàng số 2</t>
  </si>
  <si>
    <t xml:space="preserve"> - Trường tiểu học số 1 Sính Phình</t>
  </si>
  <si>
    <t xml:space="preserve"> - Trường PTDTBT Tiểu học Trung Thu</t>
  </si>
  <si>
    <t xml:space="preserve"> - Trường PTDTBT Tiểu học Tả Sìn Thàng</t>
  </si>
  <si>
    <t xml:space="preserve"> - Trường PTDTBT Tiểu học Tả Phìn</t>
  </si>
  <si>
    <t>Nhà lớp học các trường  PTDTBT Tiểu học: Sín Chải, Lao Xả Phình, Huổi Só và Trường tiểu học số 2 Sính Phình - huyện Tủa Chùa</t>
  </si>
  <si>
    <t xml:space="preserve"> - Trường PTDTBT Tiểu học Sín Chải</t>
  </si>
  <si>
    <t xml:space="preserve"> - Trường tiểu học số 2 Sính Phình</t>
  </si>
  <si>
    <t xml:space="preserve"> - Trường PTDTBT Tiểu học Lao Xả Phình</t>
  </si>
  <si>
    <t xml:space="preserve"> - Trường PTDTBT Tiểu học Huổi Só</t>
  </si>
  <si>
    <t xml:space="preserve"> Nhà lớp học các trường Mầm non: Nậm He, Nậm Piền, Huổi Xuân, Huổi  Quang - huyện Mường Chà</t>
  </si>
  <si>
    <t xml:space="preserve">  - Trường Mầm non Nậm He</t>
  </si>
  <si>
    <t xml:space="preserve">  - Trường mầm non Nậm Piền</t>
  </si>
  <si>
    <t xml:space="preserve">  - Trường mầm non Huổi Xuân</t>
  </si>
  <si>
    <t xml:space="preserve">  - Trường mầm non Huổi  Quang</t>
  </si>
  <si>
    <t xml:space="preserve"> Nhà lớp học các trường PTDTBT Tiểu học: Mường Anh, Sá Tổng, Huổi Lèng, Hừa Ngài; các trường Tiểu học: Nậm Nèn, số 1 Na Sang, số 2 Mường Mươn - huyện Mường Chà</t>
  </si>
  <si>
    <t xml:space="preserve"> - Trường Tiểu học Nậm Nèn</t>
  </si>
  <si>
    <t xml:space="preserve"> - Trường PTDTBT Tiểu học Mường Anh</t>
  </si>
  <si>
    <t xml:space="preserve"> - Trường PTDTBT Tiểu học Sá Tổng</t>
  </si>
  <si>
    <t xml:space="preserve"> - Trường PTDTBT Tiểu học Huổi Lèng</t>
  </si>
  <si>
    <t xml:space="preserve"> - Trường Tiểu học số 1 Na Sang</t>
  </si>
  <si>
    <t xml:space="preserve"> - Trường Tiểu học số 2 Mường Mươn</t>
  </si>
  <si>
    <t xml:space="preserve"> - Trường PTDTBT Tiểu học Hừa Ngài</t>
  </si>
  <si>
    <t xml:space="preserve"> Nhà lớp học các trường mầm non: Vàng Đán, Nậm Tin - huyện Nậm Pồ</t>
  </si>
  <si>
    <t xml:space="preserve"> - Trường mầm non Vàng Đán</t>
  </si>
  <si>
    <t xml:space="preserve"> - Trường mầm non Nậm Tin</t>
  </si>
  <si>
    <t xml:space="preserve"> Nhà lớp học các trường mầm non: Nậm Nhừ, Nậm Chua - huyện Nậm Pồ</t>
  </si>
  <si>
    <t xml:space="preserve"> - Trường mầm non Nậm Nhừ</t>
  </si>
  <si>
    <t xml:space="preserve"> - Trường mầm non Nậm Chua</t>
  </si>
  <si>
    <t xml:space="preserve"> Nhà lớp học các trường PTDTBT Tiểu học: Nậm Nhừ, Nậm Tin và trường Tiểu học Nậm Chua - huyện Nậm Pồ</t>
  </si>
  <si>
    <t xml:space="preserve"> - Trường Tiểu học Nậm Chua</t>
  </si>
  <si>
    <t xml:space="preserve"> - Trường PTDTBT Tiểu học Nậm Nhừ</t>
  </si>
  <si>
    <t xml:space="preserve"> - Trường PTDTBT Tiểu học Nậm Tin</t>
  </si>
  <si>
    <t xml:space="preserve"> - Trường PTDTBT Tiểu học Phìn Hồ</t>
  </si>
  <si>
    <t xml:space="preserve"> - Trường PTDTBT Tiểu học Tân Phong</t>
  </si>
  <si>
    <t xml:space="preserve"> - Trường Tiểu học số 1 Si Pa Phìn</t>
  </si>
  <si>
    <t xml:space="preserve"> - Trường PTDTBT Tiểu học Chà Nưa</t>
  </si>
  <si>
    <t xml:space="preserve"> - Trường PTDTBT Tiểu học Chà Tở</t>
  </si>
  <si>
    <t xml:space="preserve"> Nhà lớp học các trường PTDTBT Tiểu học: Phìn Hồ, Tân Phong, Chà Nưa, Chà Tở và trường Tiểu học số 1 Si Pa Phìn - huyện Nậm Pồ</t>
  </si>
  <si>
    <t xml:space="preserve"> Nhà lớp học các trường PTDTBT Tiểu học: Pa Tần, Na Cô Sa, Nà Khoa - huyện Nậm Pồ  </t>
  </si>
  <si>
    <t xml:space="preserve"> - Trường PTDTBT Tiểu học Pa Tần</t>
  </si>
  <si>
    <t xml:space="preserve"> - Trường PTDTBT Tiểu học Na Cô Sa</t>
  </si>
  <si>
    <t xml:space="preserve"> - Trường PTDTBT Tiểu học Nà Khoa  </t>
  </si>
  <si>
    <t xml:space="preserve">Nhà lớp học các trường PTDTBT Tiểu học: Nà Bủng, Vàng Đán - huyện Nậm Pồ  </t>
  </si>
  <si>
    <t xml:space="preserve"> - Trường PTDTBT Tiểu học Nà Bủng</t>
  </si>
  <si>
    <t xml:space="preserve"> - Trường PTDTBT Tiểu học Vàng Đán</t>
  </si>
  <si>
    <t xml:space="preserve"> Nhà lớp học các trường PTDTBT Tiểu học: Nà Hỳ 1, Nà Hỳ 2 - huyện Nậm Pồ  </t>
  </si>
  <si>
    <t xml:space="preserve"> - Trường PTDTBT Tiểu học Nà Hỳ 1</t>
  </si>
  <si>
    <t xml:space="preserve"> - Trường PTDTBT Tiểu học Nà Hỳ 2</t>
  </si>
  <si>
    <t>Nhà lớp học các trường PTDTBT Tiểu học: Pá Mỳ, số 2 Quảng Lâm, Nậm Kè số 1 và trường Tiểu học Nậm Kè số 2 - huyện Mường Nhé</t>
  </si>
  <si>
    <t xml:space="preserve"> - Trường PTDTBT Tiểu học Pá Mỳ</t>
  </si>
  <si>
    <t xml:space="preserve"> - Trường PTDTBT Tiểu học số 2 Quảng Lâm</t>
  </si>
  <si>
    <t xml:space="preserve"> - Trường PTDTBT Tiểu học Nậm Kè số 1</t>
  </si>
  <si>
    <t xml:space="preserve"> - Trường Tiểu học Nậm Kè số 2</t>
  </si>
  <si>
    <t xml:space="preserve"> Nhà lớp học các trường PTDTBT Tiểu học:  Nậm Vì, Chung Chải số 2, Leng Su Sìn, Sen Thượng, Huổi Lếch và trường Tiểu học Mường Toong số 1 - huyện Mường Nhé</t>
  </si>
  <si>
    <t xml:space="preserve"> - Trường Tiểu học Mường Toong số 1</t>
  </si>
  <si>
    <t xml:space="preserve"> - Trường PTDTBT Tiểu học Nậm Vì</t>
  </si>
  <si>
    <t xml:space="preserve"> - Trường PTDTBT Tiểu học Chung Chải số 2</t>
  </si>
  <si>
    <t xml:space="preserve"> - Trường PTDTBT Tiểu học Leng Su Sìn</t>
  </si>
  <si>
    <t xml:space="preserve"> - Trường PTDTBT Tiểu học Sen Thượng</t>
  </si>
  <si>
    <t xml:space="preserve"> - Trường PTDTBT Tiểu học Huổi Lếch</t>
  </si>
  <si>
    <t xml:space="preserve"> Nhà lớp học các trường mầm non: Pá Mỳ, Quảng Lâm,  Huổi Lếch - huyện Mường Nhé</t>
  </si>
  <si>
    <t xml:space="preserve"> - Trường mầm non Pá Mỳ</t>
  </si>
  <si>
    <t xml:space="preserve"> - Trường mầm non Quảng Lâm</t>
  </si>
  <si>
    <t xml:space="preserve"> - Trường mầm non Huổi Lếch</t>
  </si>
  <si>
    <t xml:space="preserve"> Nhà lớp học các trường mầm non: Sen Thượng, Leng Su Sìn, Chung Chải, Nậm Vì - - huyện Mường Nhé</t>
  </si>
  <si>
    <t xml:space="preserve"> - Trường mầm non Sen Thượng</t>
  </si>
  <si>
    <t xml:space="preserve"> - Trường mầm non Leng Su Sìn</t>
  </si>
  <si>
    <t xml:space="preserve"> - Trường mầm non Chung Chải</t>
  </si>
  <si>
    <t xml:space="preserve"> - Trường mầm non Nậm Vì</t>
  </si>
</sst>
</file>

<file path=xl/styles.xml><?xml version="1.0" encoding="utf-8"?>
<styleSheet xmlns="http://schemas.openxmlformats.org/spreadsheetml/2006/main" xmlns:mc="http://schemas.openxmlformats.org/markup-compatibility/2006" xmlns:x14ac="http://schemas.microsoft.com/office/spreadsheetml/2009/9/ac" mc:Ignorable="x14ac">
  <numFmts count="176">
    <numFmt numFmtId="41" formatCode="_-* #,##0\ _₫_-;\-* #,##0\ _₫_-;_-* &quot;-&quot;\ _₫_-;_-@_-"/>
    <numFmt numFmtId="43" formatCode="_-* #,##0.00\ _₫_-;\-* #,##0.00\ _₫_-;_-* &quot;-&quot;??\ _₫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
    <numFmt numFmtId="171" formatCode="&quot;$&quot;#,##0"/>
    <numFmt numFmtId="172" formatCode="&quot;$&quot;#,##0;\-&quot;$&quot;#,##0"/>
    <numFmt numFmtId="173" formatCode="_(* #,##0.0_);_(* \(#,##0.0\);_(* &quot;-&quot;??_);_(@_)"/>
    <numFmt numFmtId="174" formatCode="_-* #,##0_-;\-* #,##0_-;_-* &quot;-&quot;_-;_-@_-"/>
    <numFmt numFmtId="175" formatCode="_(* #,##0.0_);_(* \(#,##0.0\);_(* &quot;-&quot;?_);_(@_)"/>
    <numFmt numFmtId="176" formatCode="_-* #,##0.00_-;\-* #,##0.00_-;_-* &quot;-&quot;??_-;_-@_-"/>
    <numFmt numFmtId="177" formatCode="_-&quot;ñ&quot;* #,##0_-;\-&quot;ñ&quot;* #,##0_-;_-&quot;ñ&quot;* &quot;-&quot;_-;_-@_-"/>
    <numFmt numFmtId="178" formatCode="_(* #,##0_);_(* \(#,##0\);_(* &quot;-&quot;??_);_(@_)"/>
    <numFmt numFmtId="179" formatCode="_-* #,##0\ &quot;F&quot;_-;\-* #,##0\ &quot;F&quot;_-;_-* &quot;-&quot;\ &quot;F&quot;_-;_-@_-"/>
    <numFmt numFmtId="180" formatCode="&quot;\&quot;#,##0;[Red]&quot;\&quot;&quot;\&quot;\-#,##0"/>
    <numFmt numFmtId="181" formatCode="#,##0\ &quot;DM&quot;;\-#,##0\ &quot;DM&quot;"/>
    <numFmt numFmtId="182" formatCode="0.000%"/>
    <numFmt numFmtId="183" formatCode="#.##00"/>
    <numFmt numFmtId="184" formatCode="&quot;Rp&quot;#,##0_);[Red]\(&quot;Rp&quot;#,##0\)"/>
    <numFmt numFmtId="185" formatCode="_ * #,##0_)\ &quot;$&quot;_ ;_ * \(#,##0\)\ &quot;$&quot;_ ;_ * &quot;-&quot;_)\ &quot;$&quot;_ ;_ @_ "/>
    <numFmt numFmtId="186" formatCode="_-&quot;$&quot;* #,##0_-;\-&quot;$&quot;* #,##0_-;_-&quot;$&quot;* &quot;-&quot;_-;_-@_-"/>
    <numFmt numFmtId="187" formatCode="_-* #,##0\ _F_-;\-* #,##0\ _F_-;_-* &quot;-&quot;\ _F_-;_-@_-"/>
    <numFmt numFmtId="188" formatCode="_-* #,##0\ &quot;€&quot;_-;\-* #,##0\ &quot;€&quot;_-;_-* &quot;-&quot;\ &quot;€&quot;_-;_-@_-"/>
    <numFmt numFmtId="189" formatCode="_-* #,##0\ &quot;$&quot;_-;\-* #,##0\ &quot;$&quot;_-;_-* &quot;-&quot;\ &quot;$&quot;_-;_-@_-"/>
    <numFmt numFmtId="190" formatCode="_ * #,##0_)&quot;$&quot;_ ;_ * \(#,##0\)&quot;$&quot;_ ;_ * &quot;-&quot;_)&quot;$&quot;_ ;_ @_ "/>
    <numFmt numFmtId="191" formatCode="_-&quot;€&quot;* #,##0_-;\-&quot;€&quot;* #,##0_-;_-&quot;€&quot;* &quot;-&quot;_-;_-@_-"/>
    <numFmt numFmtId="192" formatCode="_-* #,##0.00\ _F_-;\-* #,##0.00\ _F_-;_-* &quot;-&quot;??\ _F_-;_-@_-"/>
    <numFmt numFmtId="193" formatCode="_-* #,##0.00\ _€_-;\-* #,##0.00\ _€_-;_-* &quot;-&quot;??\ _€_-;_-@_-"/>
    <numFmt numFmtId="194" formatCode="_ * #,##0.00_ ;_ * \-#,##0.00_ ;_ * &quot;-&quot;??_ ;_ @_ "/>
    <numFmt numFmtId="195" formatCode="_-* #,##0.00\ _V_N_D_-;\-* #,##0.00\ _V_N_D_-;_-* &quot;-&quot;??\ _V_N_D_-;_-@_-"/>
    <numFmt numFmtId="196" formatCode="_ * #,##0.00_)\ _$_ ;_ * \(#,##0.00\)\ _$_ ;_ * &quot;-&quot;??_)\ _$_ ;_ @_ "/>
    <numFmt numFmtId="197" formatCode="_ * #,##0.00_)_$_ ;_ * \(#,##0.00\)_$_ ;_ * &quot;-&quot;??_)_$_ ;_ @_ "/>
    <numFmt numFmtId="198" formatCode="_-* #,##0.00\ _ñ_-;\-* #,##0.00\ _ñ_-;_-* &quot;-&quot;??\ _ñ_-;_-@_-"/>
    <numFmt numFmtId="199" formatCode="_-* #,##0.00\ _ñ_-;_-* #,##0.00\ _ñ\-;_-* &quot;-&quot;??\ _ñ_-;_-@_-"/>
    <numFmt numFmtId="200" formatCode="_(&quot;$&quot;\ * #,##0_);_(&quot;$&quot;\ * \(#,##0\);_(&quot;$&quot;\ * &quot;-&quot;_);_(@_)"/>
    <numFmt numFmtId="201" formatCode="_-* #,##0.00000000_-;\-* #,##0.00000000_-;_-* &quot;-&quot;??_-;_-@_-"/>
    <numFmt numFmtId="202" formatCode="_(&quot;€&quot;\ * #,##0_);_(&quot;€&quot;\ * \(#,##0\);_(&quot;€&quot;\ * &quot;-&quot;_);_(@_)"/>
    <numFmt numFmtId="203" formatCode="_-* #,##0\ &quot;ñ&quot;_-;\-* #,##0\ &quot;ñ&quot;_-;_-* &quot;-&quot;\ &quot;ñ&quot;_-;_-@_-"/>
    <numFmt numFmtId="204" formatCode="_-* #,##0\ _€_-;\-* #,##0\ _€_-;_-* &quot;-&quot;\ _€_-;_-@_-"/>
    <numFmt numFmtId="205" formatCode="_ * #,##0_ ;_ * \-#,##0_ ;_ * &quot;-&quot;_ ;_ @_ "/>
    <numFmt numFmtId="206" formatCode="_-* #,##0\ _V_N_D_-;\-* #,##0\ _V_N_D_-;_-* &quot;-&quot;\ _V_N_D_-;_-@_-"/>
    <numFmt numFmtId="207" formatCode="_ * #,##0_)\ _$_ ;_ * \(#,##0\)\ _$_ ;_ * &quot;-&quot;_)\ _$_ ;_ @_ "/>
    <numFmt numFmtId="208" formatCode="_ * #,##0_)_$_ ;_ * \(#,##0\)_$_ ;_ * &quot;-&quot;_)_$_ ;_ @_ "/>
    <numFmt numFmtId="209" formatCode="_-* #,##0\ _$_-;\-* #,##0\ _$_-;_-* &quot;-&quot;\ _$_-;_-@_-"/>
    <numFmt numFmtId="210" formatCode="_-* #,##0\ _ñ_-;\-* #,##0\ _ñ_-;_-* &quot;-&quot;\ _ñ_-;_-@_-"/>
    <numFmt numFmtId="211" formatCode="_-* #,##0\ _ñ_-;_-* #,##0\ _ñ\-;_-* &quot;-&quot;\ _ñ_-;_-@_-"/>
    <numFmt numFmtId="212" formatCode="_ &quot;\&quot;* #,##0_ ;_ &quot;\&quot;* \-#,##0_ ;_ &quot;\&quot;* &quot;-&quot;_ ;_ @_ "/>
    <numFmt numFmtId="213" formatCode="&quot;\&quot;#,##0.00;[Red]&quot;\&quot;\-#,##0.00"/>
    <numFmt numFmtId="214" formatCode="&quot;\&quot;#,##0;[Red]&quot;\&quot;\-#,##0"/>
    <numFmt numFmtId="215" formatCode="_ * #,##0_)\ &quot;F&quot;_ ;_ * \(#,##0\)\ &quot;F&quot;_ ;_ * &quot;-&quot;_)\ &quot;F&quot;_ ;_ @_ "/>
    <numFmt numFmtId="216" formatCode="&quot;£&quot;#,##0.00;\-&quot;£&quot;#,##0.00"/>
    <numFmt numFmtId="217" formatCode="_-&quot;F&quot;* #,##0_-;\-&quot;F&quot;* #,##0_-;_-&quot;F&quot;* &quot;-&quot;_-;_-@_-"/>
    <numFmt numFmtId="218" formatCode="_ * #,##0.00_)&quot;$&quot;_ ;_ * \(#,##0.00\)&quot;$&quot;_ ;_ * &quot;-&quot;??_)&quot;$&quot;_ ;_ @_ "/>
    <numFmt numFmtId="219" formatCode="_ * #,##0.0_)_$_ ;_ * \(#,##0.0\)_$_ ;_ * &quot;-&quot;??_)_$_ ;_ @_ "/>
    <numFmt numFmtId="220" formatCode=";;"/>
    <numFmt numFmtId="221" formatCode="_ * #,##0.00_)&quot;€&quot;_ ;_ * \(#,##0.00\)&quot;€&quot;_ ;_ * &quot;-&quot;??_)&quot;€&quot;_ ;_ @_ "/>
    <numFmt numFmtId="222" formatCode="#,##0.0_);\(#,##0.0\)"/>
    <numFmt numFmtId="223" formatCode="_ &quot;\&quot;* #,##0.00_ ;_ &quot;\&quot;* &quot;\&quot;&quot;\&quot;&quot;\&quot;&quot;\&quot;&quot;\&quot;&quot;\&quot;&quot;\&quot;&quot;\&quot;&quot;\&quot;&quot;\&quot;&quot;\&quot;&quot;\&quot;\-#,##0.00_ ;_ &quot;\&quot;* &quot;-&quot;??_ ;_ @_ "/>
    <numFmt numFmtId="224" formatCode="0.0%"/>
    <numFmt numFmtId="225" formatCode="_ * #,##0.00_ ;_ * &quot;\&quot;&quot;\&quot;&quot;\&quot;&quot;\&quot;&quot;\&quot;&quot;\&quot;&quot;\&quot;&quot;\&quot;&quot;\&quot;&quot;\&quot;&quot;\&quot;&quot;\&quot;\-#,##0.00_ ;_ * &quot;-&quot;??_ ;_ @_ "/>
    <numFmt numFmtId="226" formatCode="&quot;$&quot;#,##0.00"/>
    <numFmt numFmtId="227" formatCode="&quot;\&quot;#,##0;&quot;\&quot;&quot;\&quot;&quot;\&quot;&quot;\&quot;&quot;\&quot;&quot;\&quot;&quot;\&quot;&quot;\&quot;&quot;\&quot;&quot;\&quot;&quot;\&quot;&quot;\&quot;&quot;\&quot;&quot;\&quot;\-#,##0"/>
    <numFmt numFmtId="228" formatCode="_ * #,##0.00_)&quot;£&quot;_ ;_ * \(#,##0.00\)&quot;£&quot;_ ;_ * &quot;-&quot;??_)&quot;£&quot;_ ;_ @_ "/>
    <numFmt numFmtId="229" formatCode="&quot;\&quot;#,##0;[Red]&quot;\&quot;&quot;\&quot;&quot;\&quot;&quot;\&quot;&quot;\&quot;&quot;\&quot;&quot;\&quot;&quot;\&quot;&quot;\&quot;&quot;\&quot;&quot;\&quot;&quot;\&quot;&quot;\&quot;&quot;\&quot;\-#,##0"/>
    <numFmt numFmtId="230" formatCode="_-&quot;$&quot;* #,##0.00_-;\-&quot;$&quot;* #,##0.00_-;_-&quot;$&quot;* &quot;-&quot;??_-;_-@_-"/>
    <numFmt numFmtId="231" formatCode="_ * #,##0_ ;_ * &quot;\&quot;&quot;\&quot;&quot;\&quot;&quot;\&quot;&quot;\&quot;&quot;\&quot;&quot;\&quot;&quot;\&quot;&quot;\&quot;&quot;\&quot;&quot;\&quot;&quot;\&quot;\-#,##0_ ;_ * &quot;-&quot;_ ;_ @_ "/>
    <numFmt numFmtId="232" formatCode="0.0%;\(0.0%\)"/>
    <numFmt numFmtId="233" formatCode="&quot;\&quot;#,##0.00;&quot;\&quot;&quot;\&quot;&quot;\&quot;&quot;\&quot;&quot;\&quot;&quot;\&quot;&quot;\&quot;&quot;\&quot;&quot;\&quot;&quot;\&quot;&quot;\&quot;&quot;\&quot;&quot;\&quot;&quot;\&quot;\-#,##0.00"/>
    <numFmt numFmtId="234" formatCode="_-* #,##0.00\ &quot;F&quot;_-;\-* #,##0.00\ &quot;F&quot;_-;_-* &quot;-&quot;??\ &quot;F&quot;_-;_-@_-"/>
    <numFmt numFmtId="235" formatCode="0.000_)"/>
    <numFmt numFmtId="236" formatCode="#,##0_)_%;\(#,##0\)_%;"/>
    <numFmt numFmtId="237" formatCode="_._.* #,##0.0_)_%;_._.* \(#,##0.0\)_%"/>
    <numFmt numFmtId="238" formatCode="#,##0.0_)_%;\(#,##0.0\)_%;\ \ .0_)_%"/>
    <numFmt numFmtId="239" formatCode="_._.* #,##0.00_)_%;_._.* \(#,##0.00\)_%"/>
    <numFmt numFmtId="240" formatCode="#,##0.00_)_%;\(#,##0.00\)_%;\ \ .00_)_%"/>
    <numFmt numFmtId="241" formatCode="_._.* #,##0.000_)_%;_._.* \(#,##0.000\)_%"/>
    <numFmt numFmtId="242" formatCode="#,##0.000_)_%;\(#,##0.000\)_%;\ \ .000_)_%"/>
    <numFmt numFmtId="243" formatCode="&quot;$&quot;#,##0;[Red]\-&quot;$&quot;#,##0"/>
    <numFmt numFmtId="244" formatCode="_(* #,##0.00_);_(* \(#,##0.00\);_(* &quot;-&quot;&quot;?&quot;&quot;?&quot;_);_(@_)"/>
    <numFmt numFmtId="245" formatCode="_-* #,##0\ &quot;þ&quot;_-;\-* #,##0\ &quot;þ&quot;_-;_-* &quot;-&quot;\ &quot;þ&quot;_-;_-@_-"/>
    <numFmt numFmtId="246" formatCode="_-* #,##0.00\ _þ_-;\-* #,##0.00\ _þ_-;_-* &quot;-&quot;??\ _þ_-;_-@_-"/>
    <numFmt numFmtId="247" formatCode="_-* #,##0\ _₫_-;\-* #,##0\ _₫_-;_-* &quot;-&quot;??\ _₫_-;_-@_-"/>
    <numFmt numFmtId="248" formatCode="\t#\ ??/??"/>
    <numFmt numFmtId="249" formatCode="0.0000"/>
    <numFmt numFmtId="250" formatCode="_-* #,##0.00\ _$_-;\-* #,##0.00\ _$_-;_-* &quot;-&quot;??\ _$_-;_-@_-"/>
    <numFmt numFmtId="251" formatCode="&quot;True&quot;;&quot;True&quot;;&quot;False&quot;"/>
    <numFmt numFmtId="252" formatCode="&quot;\&quot;#&quot;,&quot;##0&quot;.&quot;00;[Red]&quot;\&quot;\-#&quot;,&quot;##0&quot;.&quot;00"/>
    <numFmt numFmtId="253" formatCode="#,##0.00;[Red]#,##0.00"/>
    <numFmt numFmtId="254" formatCode="#,##0;\(#,##0\)"/>
    <numFmt numFmtId="255" formatCode="_._.* \(#,##0\)_%;_._.* #,##0_)_%;_._.* 0_)_%;_._.@_)_%"/>
    <numFmt numFmtId="256" formatCode="_._.&quot;€&quot;* \(#,##0\)_%;_._.&quot;€&quot;* #,##0_)_%;_._.&quot;€&quot;* 0_)_%;_._.@_)_%"/>
    <numFmt numFmtId="257" formatCode="* \(#,##0\);* #,##0_);&quot;-&quot;??_);@"/>
    <numFmt numFmtId="258" formatCode="_ &quot;R&quot;\ * #,##0_ ;_ &quot;R&quot;\ * \-#,##0_ ;_ &quot;R&quot;\ * &quot;-&quot;_ ;_ @_ "/>
    <numFmt numFmtId="259" formatCode="_ * #,##0.00_ ;_ * &quot;\&quot;&quot;\&quot;&quot;\&quot;&quot;\&quot;&quot;\&quot;&quot;\&quot;\-#,##0.00_ ;_ * &quot;-&quot;??_ ;_ @_ "/>
    <numFmt numFmtId="260" formatCode="&quot;€&quot;* #,##0_)_%;&quot;€&quot;* \(#,##0\)_%;&quot;€&quot;* &quot;-&quot;??_)_%;@_)_%"/>
    <numFmt numFmtId="261" formatCode="&quot;$&quot;* #,##0_)_%;&quot;$&quot;* \(#,##0\)_%;&quot;$&quot;* &quot;-&quot;??_)_%;@_)_%"/>
    <numFmt numFmtId="262" formatCode="&quot;\&quot;#,##0.00;&quot;\&quot;&quot;\&quot;&quot;\&quot;&quot;\&quot;&quot;\&quot;&quot;\&quot;&quot;\&quot;&quot;\&quot;\-#,##0.00"/>
    <numFmt numFmtId="263" formatCode="_._.&quot;€&quot;* #,##0.0_)_%;_._.&quot;€&quot;* \(#,##0.0\)_%"/>
    <numFmt numFmtId="264" formatCode="&quot;€&quot;* #,##0.0_)_%;&quot;€&quot;* \(#,##0.0\)_%;&quot;€&quot;* \ .0_)_%"/>
    <numFmt numFmtId="265" formatCode="_._.&quot;$&quot;* #,##0.0_)_%;_._.&quot;$&quot;* \(#,##0.0\)_%"/>
    <numFmt numFmtId="266" formatCode="_._.&quot;€&quot;* #,##0.00_)_%;_._.&quot;€&quot;* \(#,##0.00\)_%"/>
    <numFmt numFmtId="267" formatCode="&quot;€&quot;* #,##0.00_)_%;&quot;€&quot;* \(#,##0.00\)_%;&quot;€&quot;* \ .00_)_%"/>
    <numFmt numFmtId="268" formatCode="_._.&quot;$&quot;* #,##0.00_)_%;_._.&quot;$&quot;* \(#,##0.00\)_%"/>
    <numFmt numFmtId="269" formatCode="_._.&quot;€&quot;* #,##0.000_)_%;_._.&quot;€&quot;* \(#,##0.000\)_%"/>
    <numFmt numFmtId="270" formatCode="&quot;€&quot;* #,##0.000_)_%;&quot;€&quot;* \(#,##0.000\)_%;&quot;€&quot;* \ .000_)_%"/>
    <numFmt numFmtId="271" formatCode="_._.&quot;$&quot;* #,##0.000_)_%;_._.&quot;$&quot;* \(#,##0.000\)_%"/>
    <numFmt numFmtId="272" formatCode="_-* #,##0.00\ &quot;€&quot;_-;\-* #,##0.00\ &quot;€&quot;_-;_-* &quot;-&quot;??\ &quot;€&quot;_-;_-@_-"/>
    <numFmt numFmtId="273" formatCode="_ * #,##0_ ;_ * &quot;\&quot;&quot;\&quot;&quot;\&quot;&quot;\&quot;&quot;\&quot;&quot;\&quot;\-#,##0_ ;_ * &quot;-&quot;_ ;_ @_ "/>
    <numFmt numFmtId="274" formatCode="\$#,##0\ ;\(\$#,##0\)"/>
    <numFmt numFmtId="275" formatCode="&quot;$&quot;#,##0\ ;\(&quot;$&quot;#,##0\)"/>
    <numFmt numFmtId="276" formatCode="\t0.00%"/>
    <numFmt numFmtId="277" formatCode="0.000"/>
    <numFmt numFmtId="278" formatCode="* #,##0_);* \(#,##0\);&quot;-&quot;??_);@"/>
    <numFmt numFmtId="279" formatCode="\U\S\$#,##0.00;\(\U\S\$#,##0.00\)"/>
    <numFmt numFmtId="280" formatCode="_(\§\g\ #,##0_);_(\§\g\ \(#,##0\);_(\§\g\ &quot;-&quot;??_);_(@_)"/>
    <numFmt numFmtId="281" formatCode="_(\§\g\ #,##0_);_(\§\g\ \(#,##0\);_(\§\g\ &quot;-&quot;_);_(@_)"/>
    <numFmt numFmtId="282" formatCode="\§\g#,##0_);\(\§\g#,##0\)"/>
    <numFmt numFmtId="283" formatCode="_-&quot;VND&quot;* #,##0_-;\-&quot;VND&quot;* #,##0_-;_-&quot;VND&quot;* &quot;-&quot;_-;_-@_-"/>
    <numFmt numFmtId="284" formatCode="_(&quot;Rp&quot;* #,##0.00_);_(&quot;Rp&quot;* \(#,##0.00\);_(&quot;Rp&quot;* &quot;-&quot;??_);_(@_)"/>
    <numFmt numFmtId="285" formatCode="#,##0.00\ &quot;FB&quot;;[Red]\-#,##0.00\ &quot;FB&quot;"/>
    <numFmt numFmtId="286" formatCode="#,##0\ &quot;$&quot;;\-#,##0\ &quot;$&quot;"/>
    <numFmt numFmtId="287" formatCode="_-* #,##0\ _F_B_-;\-* #,##0\ _F_B_-;_-* &quot;-&quot;\ _F_B_-;_-@_-"/>
    <numFmt numFmtId="288" formatCode="_-[$€]* #,##0.00_-;\-[$€]* #,##0.00_-;_-[$€]* &quot;-&quot;??_-;_-@_-"/>
    <numFmt numFmtId="289" formatCode="_ * #,##0.00_)_d_ ;_ * \(#,##0.00\)_d_ ;_ * &quot;-&quot;??_)_d_ ;_ @_ "/>
    <numFmt numFmtId="290" formatCode="#,##0_);\-#,##0_)"/>
    <numFmt numFmtId="291" formatCode="#,###;\-#,###;&quot;&quot;;_(@_)"/>
    <numFmt numFmtId="292" formatCode="&quot;€&quot;#,##0;\-&quot;€&quot;#,##0"/>
    <numFmt numFmtId="293" formatCode="#,##0\ &quot;$&quot;_);\(#,##0\ &quot;$&quot;\)"/>
    <numFmt numFmtId="294" formatCode="_-&quot;£&quot;* #,##0_-;\-&quot;£&quot;* #,##0_-;_-&quot;£&quot;* &quot;-&quot;_-;_-@_-"/>
    <numFmt numFmtId="295" formatCode="&quot;Fr.&quot;\ #,##0.00;[Red]&quot;Fr.&quot;\ \-#,##0.00"/>
    <numFmt numFmtId="296" formatCode="_ &quot;Fr.&quot;\ * #,##0_ ;_ &quot;Fr.&quot;\ * \-#,##0_ ;_ &quot;Fr.&quot;\ * &quot;-&quot;_ ;_ @_ "/>
    <numFmt numFmtId="297" formatCode="&quot;\&quot;#,##0;[Red]\-&quot;\&quot;#,##0"/>
    <numFmt numFmtId="298" formatCode="&quot;\&quot;#,##0.00;\-&quot;\&quot;#,##0.00"/>
    <numFmt numFmtId="299" formatCode="&quot;VND&quot;#,##0_);[Red]\(&quot;VND&quot;#,##0\)"/>
    <numFmt numFmtId="300" formatCode="#,##0.00_);\-#,##0.00_)"/>
    <numFmt numFmtId="301" formatCode="0_)%;\(0\)%"/>
    <numFmt numFmtId="302" formatCode="_._._(* 0_)%;_._.* \(0\)%"/>
    <numFmt numFmtId="303" formatCode="_(0_)%;\(0\)%"/>
    <numFmt numFmtId="304" formatCode="0%_);\(0%\)"/>
    <numFmt numFmtId="305" formatCode="#,##0.000_);\(#,##0.000\)"/>
    <numFmt numFmtId="306" formatCode="_ &quot;\&quot;* #,##0_ ;_ &quot;\&quot;* &quot;\&quot;&quot;\&quot;&quot;\&quot;&quot;\&quot;&quot;\&quot;&quot;\&quot;&quot;\&quot;&quot;\&quot;&quot;\&quot;&quot;\&quot;&quot;\&quot;&quot;\&quot;&quot;\&quot;&quot;\&quot;\-#,##0_ ;_ &quot;\&quot;* &quot;-&quot;_ ;_ @_ "/>
    <numFmt numFmtId="307" formatCode="_(0.0_)%;\(0.0\)%"/>
    <numFmt numFmtId="308" formatCode="_._._(* 0.0_)%;_._.* \(0.0\)%"/>
    <numFmt numFmtId="309" formatCode="_(0.00_)%;\(0.00\)%"/>
    <numFmt numFmtId="310" formatCode="_._._(* 0.00_)%;_._.* \(0.00\)%"/>
    <numFmt numFmtId="311" formatCode="_(0.000_)%;\(0.000\)%"/>
    <numFmt numFmtId="312" formatCode="_._._(* 0.000_)%;_._.* \(0.000\)%"/>
    <numFmt numFmtId="313" formatCode="#"/>
    <numFmt numFmtId="314" formatCode="&quot;¡Ì&quot;#,##0;[Red]\-&quot;¡Ì&quot;#,##0"/>
    <numFmt numFmtId="315" formatCode="#,##0.00\ &quot;F&quot;;[Red]\-#,##0.00\ &quot;F&quot;"/>
    <numFmt numFmtId="316" formatCode="&quot;£&quot;#,##0;[Red]\-&quot;£&quot;#,##0"/>
    <numFmt numFmtId="317" formatCode="#,##0.00\ \ "/>
    <numFmt numFmtId="318" formatCode="0.00000000000E+00;\?"/>
    <numFmt numFmtId="319" formatCode="_-* ###,0&quot;.&quot;00\ _F_B_-;\-* ###,0&quot;.&quot;00\ _F_B_-;_-* &quot;-&quot;??\ _F_B_-;_-@_-"/>
    <numFmt numFmtId="320" formatCode="_ * #,##0_ ;_ * \-#,##0_ ;_ * &quot;-&quot;??_ ;_ @_ "/>
    <numFmt numFmtId="321" formatCode="0.00000"/>
    <numFmt numFmtId="322" formatCode="_(* #.##0.00_);_(* \(#.##0.00\);_(* &quot;-&quot;??_);_(@_)"/>
    <numFmt numFmtId="323" formatCode="#,##0.00\ \ \ \ "/>
    <numFmt numFmtId="324" formatCode="#,##0\ &quot;F&quot;;[Red]\-#,##0\ &quot;F&quot;"/>
    <numFmt numFmtId="325" formatCode="_ * #.##._ ;_ * \-#.##._ ;_ * &quot;-&quot;??_ ;_ @_ⴆ"/>
    <numFmt numFmtId="326" formatCode="&quot;\&quot;#,##0.00;[Red]&quot;\&quot;&quot;\&quot;&quot;\&quot;&quot;\&quot;&quot;\&quot;&quot;\&quot;&quot;\&quot;&quot;\&quot;&quot;\&quot;&quot;\&quot;&quot;\&quot;&quot;\&quot;&quot;\&quot;&quot;\&quot;\-#,##0.00"/>
    <numFmt numFmtId="327" formatCode="_ &quot;\&quot;* #,##0_ ;_ &quot;\&quot;* &quot;\&quot;&quot;\&quot;&quot;\&quot;&quot;\&quot;&quot;\&quot;&quot;\&quot;&quot;\&quot;&quot;\&quot;&quot;\&quot;&quot;\&quot;&quot;\&quot;&quot;\&quot;&quot;\&quot;\-#,##0_ ;_ &quot;\&quot;* &quot;-&quot;_ ;_ @_ "/>
    <numFmt numFmtId="328" formatCode="_-* ###,0&quot;.&quot;00_-;\-* ###,0&quot;.&quot;00_-;_-* &quot;-&quot;??_-;_-@_-"/>
    <numFmt numFmtId="329" formatCode="_-* #,##0\ _F_-;\-* #,##0\ _F_-;_-* &quot;-&quot;??\ _F_-;_-@_-"/>
    <numFmt numFmtId="330" formatCode="_-&quot;$&quot;* ###,0&quot;.&quot;00_-;\-&quot;$&quot;* ###,0&quot;.&quot;00_-;_-&quot;$&quot;* &quot;-&quot;??_-;_-@_-"/>
    <numFmt numFmtId="331" formatCode="#,##0.00\ &quot;F&quot;;\-#,##0.00\ &quot;F&quot;"/>
    <numFmt numFmtId="332" formatCode="&quot;€&quot;#,##0;[Red]\-&quot;€&quot;#,##0"/>
    <numFmt numFmtId="333" formatCode="_-* #,##0\ &quot;DM&quot;_-;\-* #,##0\ &quot;DM&quot;_-;_-* &quot;-&quot;\ &quot;DM&quot;_-;_-@_-"/>
    <numFmt numFmtId="334" formatCode="_-* #,##0.00\ &quot;DM&quot;_-;\-* #,##0.00\ &quot;DM&quot;_-;_-* &quot;-&quot;??\ &quot;DM&quot;_-;_-@_-"/>
    <numFmt numFmtId="335" formatCode="#,##0\ &quot;€&quot;;[Red]\-#,##0\ &quot;€&quot;"/>
    <numFmt numFmtId="336" formatCode="_-&quot;€&quot;* #,##0.00_-;\-&quot;€&quot;* #,##0.00_-;_-&quot;€&quot;* &quot;-&quot;??_-;_-@_-"/>
    <numFmt numFmtId="337" formatCode="_-* #,##0_-;\-* #,##0_-;_-* &quot;-&quot;??_-;_-@_-"/>
  </numFmts>
  <fonts count="263">
    <font>
      <sz val="11"/>
      <color theme="1"/>
      <name val="Arial"/>
      <family val="2"/>
      <scheme val="minor"/>
    </font>
    <font>
      <sz val="12"/>
      <color theme="1"/>
      <name val="Times New Roman"/>
      <family val="2"/>
      <charset val="163"/>
    </font>
    <font>
      <sz val="12"/>
      <color theme="1"/>
      <name val="Times New Roman"/>
      <family val="2"/>
      <charset val="163"/>
    </font>
    <font>
      <sz val="10"/>
      <color theme="1"/>
      <name val="Times New Roman"/>
      <family val="1"/>
      <charset val="163"/>
    </font>
    <font>
      <sz val="10"/>
      <name val="Times New Roman"/>
      <family val="1"/>
      <charset val="163"/>
    </font>
    <font>
      <sz val="10"/>
      <color theme="1" tint="0.499984740745262"/>
      <name val="Times New Roman"/>
      <family val="1"/>
      <charset val="163"/>
    </font>
    <font>
      <b/>
      <sz val="10"/>
      <name val="Times New Roman"/>
      <family val="1"/>
      <charset val="163"/>
    </font>
    <font>
      <b/>
      <sz val="10"/>
      <color theme="1" tint="0.499984740745262"/>
      <name val="Times New Roman"/>
      <family val="1"/>
      <charset val="163"/>
    </font>
    <font>
      <i/>
      <sz val="10"/>
      <name val="Times New Roman"/>
      <family val="1"/>
      <charset val="163"/>
    </font>
    <font>
      <i/>
      <sz val="10"/>
      <color theme="1" tint="0.499984740745262"/>
      <name val="Times New Roman"/>
      <family val="1"/>
      <charset val="163"/>
    </font>
    <font>
      <b/>
      <sz val="8"/>
      <name val="Times New Roman"/>
      <family val="1"/>
      <charset val="163"/>
    </font>
    <font>
      <sz val="8"/>
      <name val="Times New Roman"/>
      <family val="1"/>
      <charset val="163"/>
    </font>
    <font>
      <sz val="8"/>
      <color theme="1"/>
      <name val="Times New Roman"/>
      <family val="1"/>
      <charset val="163"/>
    </font>
    <font>
      <i/>
      <sz val="8"/>
      <name val="Times New Roman"/>
      <family val="1"/>
      <charset val="163"/>
    </font>
    <font>
      <b/>
      <sz val="10"/>
      <color theme="0"/>
      <name val="Times New Roman"/>
      <family val="1"/>
      <charset val="163"/>
    </font>
    <font>
      <sz val="10"/>
      <color theme="0"/>
      <name val="Times New Roman"/>
      <family val="1"/>
      <charset val="163"/>
    </font>
    <font>
      <b/>
      <sz val="10"/>
      <color theme="1"/>
      <name val="Times New Roman"/>
      <family val="1"/>
      <charset val="163"/>
    </font>
    <font>
      <b/>
      <sz val="8"/>
      <color theme="1" tint="0.499984740745262"/>
      <name val="Times New Roman"/>
      <family val="1"/>
      <charset val="163"/>
    </font>
    <font>
      <sz val="8"/>
      <color theme="1" tint="0.499984740745262"/>
      <name val="Times New Roman"/>
      <family val="1"/>
      <charset val="163"/>
    </font>
    <font>
      <b/>
      <sz val="12"/>
      <name val="Times New Roman"/>
      <family val="1"/>
      <charset val="163"/>
    </font>
    <font>
      <b/>
      <sz val="12"/>
      <color theme="1" tint="0.499984740745262"/>
      <name val="Times New Roman"/>
      <family val="1"/>
      <charset val="163"/>
    </font>
    <font>
      <sz val="12"/>
      <name val="Times New Roman"/>
      <family val="1"/>
      <charset val="163"/>
    </font>
    <font>
      <sz val="12"/>
      <color theme="1" tint="0.499984740745262"/>
      <name val="Times New Roman"/>
      <family val="1"/>
      <charset val="163"/>
    </font>
    <font>
      <i/>
      <sz val="10"/>
      <name val="Times New Roman"/>
      <family val="1"/>
    </font>
    <font>
      <sz val="10"/>
      <name val="Times New Roman"/>
      <family val="1"/>
    </font>
    <font>
      <sz val="8"/>
      <name val="Times New Roman"/>
      <family val="1"/>
    </font>
    <font>
      <sz val="10"/>
      <color theme="1" tint="0.499984740745262"/>
      <name val="Times New Roman"/>
      <family val="1"/>
    </font>
    <font>
      <b/>
      <sz val="17"/>
      <name val="Times New Roman"/>
      <family val="1"/>
      <charset val="163"/>
    </font>
    <font>
      <i/>
      <sz val="17"/>
      <name val="Times New Roman"/>
      <family val="1"/>
      <charset val="163"/>
    </font>
    <font>
      <b/>
      <i/>
      <sz val="14"/>
      <name val="Times New Roman"/>
      <family val="1"/>
    </font>
    <font>
      <b/>
      <sz val="12"/>
      <name val="Times New Roman"/>
      <family val="1"/>
    </font>
    <font>
      <sz val="12"/>
      <name val="Times New Roman"/>
      <family val="1"/>
    </font>
    <font>
      <b/>
      <i/>
      <sz val="12"/>
      <name val="Times New Roman"/>
      <family val="1"/>
    </font>
    <font>
      <sz val="11"/>
      <color theme="1"/>
      <name val="Arial"/>
      <family val="2"/>
      <scheme val="minor"/>
    </font>
    <font>
      <sz val="11"/>
      <color theme="1"/>
      <name val="Arial"/>
      <family val="2"/>
      <charset val="163"/>
      <scheme val="minor"/>
    </font>
    <font>
      <sz val="14"/>
      <name val=".VnTime"/>
      <family val="2"/>
    </font>
    <font>
      <sz val="13"/>
      <name val="Times New Roman"/>
      <family val="1"/>
    </font>
    <font>
      <sz val="9"/>
      <name val="Arial"/>
      <family val="2"/>
    </font>
    <font>
      <sz val="13"/>
      <name val=".VnTime"/>
      <family val="2"/>
    </font>
    <font>
      <b/>
      <sz val="16"/>
      <name val="Times New Roman"/>
      <family val="1"/>
    </font>
    <font>
      <sz val="11"/>
      <color indexed="8"/>
      <name val="Calibri"/>
      <family val="2"/>
    </font>
    <font>
      <sz val="11"/>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12"/>
      <name val="VNtimes New Roman"/>
    </font>
    <font>
      <sz val="10"/>
      <name val=".VnTime"/>
      <family val="2"/>
    </font>
    <font>
      <sz val="10"/>
      <name val="VNI-Times"/>
    </font>
    <font>
      <sz val="10"/>
      <name val="?? ??"/>
      <family val="1"/>
      <charset val="136"/>
    </font>
    <font>
      <sz val="10"/>
      <name val="Arial"/>
      <family val="2"/>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I-Times"/>
    </font>
    <font>
      <sz val="12"/>
      <name val="¹UAAA¼"/>
      <family val="3"/>
      <charset val="129"/>
    </font>
    <font>
      <sz val="11"/>
      <name val="VNI-Times"/>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8"/>
      <name val="Arial"/>
      <family val="2"/>
    </font>
    <font>
      <sz val="11"/>
      <name val="Tms Rmn"/>
    </font>
    <font>
      <sz val="12"/>
      <color theme="1"/>
      <name val="Arial"/>
      <family val="2"/>
      <scheme val="minor"/>
    </font>
    <font>
      <u val="singleAccounting"/>
      <sz val="11"/>
      <name val="Times New Roman"/>
      <family val="1"/>
    </font>
    <font>
      <sz val="11"/>
      <color indexed="8"/>
      <name val="Times New Roman"/>
      <family val="2"/>
    </font>
    <font>
      <sz val="14"/>
      <color indexed="8"/>
      <name val="Times New Roman"/>
      <family val="2"/>
    </font>
    <font>
      <sz val="9"/>
      <name val="Arial"/>
      <family val="2"/>
      <charset val="163"/>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1"/>
      <color indexed="9"/>
      <name val="Calibri"/>
      <family val="2"/>
      <charset val="163"/>
    </font>
    <font>
      <sz val="10"/>
      <name val="VNI-Aptima"/>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1"/>
      <color indexed="17"/>
      <name val="Calibri"/>
      <family val="2"/>
      <charset val="163"/>
    </font>
    <font>
      <sz val="8"/>
      <name val="Arial"/>
      <family val="2"/>
    </font>
    <font>
      <b/>
      <sz val="11"/>
      <name val="Times New Roman"/>
      <family val="1"/>
    </font>
    <font>
      <sz val="12"/>
      <name val="VNTime"/>
      <family val="2"/>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2"/>
      <name val="VnTime"/>
    </font>
    <font>
      <b/>
      <sz val="12"/>
      <name val="VNI-Times"/>
    </font>
    <font>
      <sz val="11"/>
      <name val=".VnAvant"/>
      <family val="2"/>
    </font>
    <font>
      <b/>
      <sz val="13"/>
      <color indexed="8"/>
      <name val=".VnTimeH"/>
      <family val="2"/>
    </font>
    <font>
      <sz val="10"/>
      <name val="VNtimes new roman"/>
      <family val="2"/>
    </font>
    <font>
      <sz val="10"/>
      <name val="VNtimes new roman"/>
    </font>
    <font>
      <sz val="14"/>
      <name val="VnTime"/>
      <family val="2"/>
    </font>
    <font>
      <sz val="8"/>
      <name val=".VnTime"/>
      <family val="2"/>
    </font>
    <font>
      <b/>
      <sz val="8"/>
      <name val="VN Helvetica"/>
    </font>
    <font>
      <sz val="10"/>
      <name val="VN Helvetica"/>
    </font>
    <font>
      <sz val="9"/>
      <name val=".VnTime"/>
      <family val="2"/>
    </font>
    <font>
      <b/>
      <sz val="12"/>
      <name val=".VnTime"/>
      <family val="2"/>
    </font>
    <font>
      <b/>
      <sz val="10"/>
      <name val="VN AvantGBook"/>
    </font>
    <font>
      <b/>
      <sz val="10"/>
      <name val="VN Helvetica"/>
    </font>
    <font>
      <b/>
      <sz val="16"/>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name val=".VnArial NarrowH"/>
      <family val="2"/>
    </font>
    <font>
      <u/>
      <sz val="12"/>
      <color indexed="12"/>
      <name val="Times New Roman"/>
      <family val="1"/>
    </font>
    <font>
      <b/>
      <sz val="10"/>
      <name val="Times New Roman"/>
      <family val="1"/>
    </font>
    <font>
      <b/>
      <sz val="14"/>
      <name val="Times New Roman"/>
      <family val="1"/>
    </font>
    <font>
      <i/>
      <sz val="12"/>
      <name val="Times New Roman"/>
      <family val="1"/>
    </font>
    <font>
      <vertAlign val="superscript"/>
      <sz val="10"/>
      <name val="Times New Roman"/>
      <family val="1"/>
    </font>
    <font>
      <b/>
      <sz val="8"/>
      <name val="Times New Roman"/>
      <family val="1"/>
    </font>
    <font>
      <b/>
      <i/>
      <sz val="10"/>
      <name val="Times New Roman"/>
      <family val="1"/>
    </font>
    <font>
      <b/>
      <i/>
      <sz val="8"/>
      <name val="Times New Roman"/>
      <family val="1"/>
    </font>
    <font>
      <b/>
      <sz val="10"/>
      <color rgb="FFFF0000"/>
      <name val="Times New Roman"/>
      <family val="1"/>
      <charset val="163"/>
    </font>
    <font>
      <b/>
      <sz val="8"/>
      <color rgb="FFFF0000"/>
      <name val="Times New Roman"/>
      <family val="1"/>
      <charset val="163"/>
    </font>
    <font>
      <b/>
      <i/>
      <sz val="10"/>
      <name val="Times New Roman"/>
      <family val="1"/>
      <charset val="163"/>
    </font>
    <font>
      <b/>
      <sz val="10"/>
      <color rgb="FFFF0000"/>
      <name val="Times New Roman"/>
      <family val="1"/>
    </font>
    <font>
      <sz val="10"/>
      <color rgb="FFFF0000"/>
      <name val="Times New Roman"/>
      <family val="1"/>
    </font>
    <font>
      <b/>
      <sz val="8"/>
      <color rgb="FFFF0000"/>
      <name val="Times New Roman"/>
      <family val="1"/>
    </font>
    <font>
      <b/>
      <i/>
      <sz val="10"/>
      <color rgb="FFFF0000"/>
      <name val="Times New Roman"/>
      <family val="1"/>
      <charset val="163"/>
    </font>
    <font>
      <b/>
      <i/>
      <sz val="8"/>
      <color rgb="FFFF0000"/>
      <name val="Times New Roman"/>
      <family val="1"/>
      <charset val="163"/>
    </font>
    <font>
      <b/>
      <i/>
      <sz val="8"/>
      <name val="Times New Roman"/>
      <family val="1"/>
      <charset val="163"/>
    </font>
  </fonts>
  <fills count="57">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9" tint="0.59999389629810485"/>
        <bgColor indexed="64"/>
      </patternFill>
    </fill>
    <fill>
      <patternFill patternType="solid">
        <fgColor theme="5" tint="0.39997558519241921"/>
        <bgColor indexed="64"/>
      </patternFill>
    </fill>
    <fill>
      <patternFill patternType="solid">
        <fgColor theme="7"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auto="1"/>
      </right>
      <top/>
      <bottom style="thin">
        <color auto="1"/>
      </bottom>
      <diagonal/>
    </border>
    <border>
      <left/>
      <right/>
      <top style="thin">
        <color indexed="64"/>
      </top>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double">
        <color indexed="64"/>
      </top>
      <bottom style="double">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hair">
        <color indexed="64"/>
      </left>
      <right/>
      <top/>
      <bottom/>
      <diagonal/>
    </border>
    <border>
      <left/>
      <right style="medium">
        <color indexed="8"/>
      </right>
      <top/>
      <bottom/>
      <diagonal/>
    </border>
    <border>
      <left/>
      <right style="medium">
        <color indexed="0"/>
      </right>
      <top/>
      <bottom/>
      <diagonal/>
    </border>
    <border>
      <left style="medium">
        <color indexed="9"/>
      </left>
      <right style="medium">
        <color indexed="9"/>
      </right>
      <top style="medium">
        <color indexed="9"/>
      </top>
      <bottom style="medium">
        <color indexed="9"/>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s>
  <cellStyleXfs count="4264">
    <xf numFmtId="0" fontId="0" fillId="0" borderId="0"/>
    <xf numFmtId="0" fontId="2" fillId="0" borderId="0"/>
    <xf numFmtId="0" fontId="1" fillId="0" borderId="0"/>
    <xf numFmtId="0" fontId="34" fillId="0" borderId="0"/>
    <xf numFmtId="0" fontId="35" fillId="0" borderId="0" applyProtection="0"/>
    <xf numFmtId="0" fontId="35" fillId="0" borderId="0" applyProtection="0"/>
    <xf numFmtId="0" fontId="35" fillId="0" borderId="0"/>
    <xf numFmtId="172" fontId="37" fillId="0" borderId="0" applyProtection="0"/>
    <xf numFmtId="43" fontId="37" fillId="0" borderId="0" applyFont="0" applyFill="0" applyBorder="0" applyAlignment="0" applyProtection="0"/>
    <xf numFmtId="0" fontId="37" fillId="0" borderId="0"/>
    <xf numFmtId="0" fontId="40" fillId="0" borderId="0" applyProtection="0"/>
    <xf numFmtId="173" fontId="37" fillId="0" borderId="0" applyProtection="0"/>
    <xf numFmtId="175" fontId="37" fillId="0" borderId="0" applyProtection="0"/>
    <xf numFmtId="175" fontId="37" fillId="0" borderId="0" applyProtection="0"/>
    <xf numFmtId="176" fontId="35" fillId="0" borderId="0" applyFont="0" applyFill="0" applyBorder="0" applyAlignment="0" applyProtection="0"/>
    <xf numFmtId="175" fontId="37" fillId="0" borderId="0" applyProtection="0"/>
    <xf numFmtId="177" fontId="42"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Protection="0"/>
    <xf numFmtId="0" fontId="44" fillId="0" borderId="0"/>
    <xf numFmtId="3" fontId="45" fillId="0" borderId="1"/>
    <xf numFmtId="3" fontId="45" fillId="0" borderId="1"/>
    <xf numFmtId="178" fontId="46" fillId="0" borderId="16" applyFont="0" applyBorder="0"/>
    <xf numFmtId="178" fontId="37" fillId="0" borderId="0" applyProtection="0"/>
    <xf numFmtId="178" fontId="47" fillId="0" borderId="16" applyFont="0" applyBorder="0"/>
    <xf numFmtId="0" fontId="48" fillId="0" borderId="0"/>
    <xf numFmtId="179" fontId="49" fillId="0" borderId="0" applyFont="0" applyFill="0" applyBorder="0" applyAlignment="0" applyProtection="0"/>
    <xf numFmtId="0" fontId="50" fillId="0" borderId="0" applyFont="0" applyFill="0" applyBorder="0" applyAlignment="0" applyProtection="0"/>
    <xf numFmtId="180" fontId="51" fillId="0" borderId="0" applyFont="0" applyFill="0" applyBorder="0" applyAlignment="0" applyProtection="0"/>
    <xf numFmtId="181"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182" fontId="52" fillId="0" borderId="0" applyFon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3" fillId="0" borderId="0" applyFont="0" applyFill="0" applyBorder="0" applyAlignment="0" applyProtection="0"/>
    <xf numFmtId="0" fontId="54" fillId="0" borderId="17"/>
    <xf numFmtId="183" fontId="48" fillId="0" borderId="0" applyFont="0" applyFill="0" applyBorder="0" applyAlignment="0" applyProtection="0"/>
    <xf numFmtId="174" fontId="55" fillId="0" borderId="0" applyFont="0" applyFill="0" applyBorder="0" applyAlignment="0" applyProtection="0"/>
    <xf numFmtId="176" fontId="55" fillId="0" borderId="0" applyFont="0" applyFill="0" applyBorder="0" applyAlignment="0" applyProtection="0"/>
    <xf numFmtId="184" fontId="56" fillId="0" borderId="0" applyFont="0" applyFill="0" applyBorder="0" applyAlignment="0" applyProtection="0"/>
    <xf numFmtId="0" fontId="57"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Protection="0"/>
    <xf numFmtId="0" fontId="58" fillId="0" borderId="0"/>
    <xf numFmtId="0" fontId="51" fillId="0" borderId="0" applyProtection="0"/>
    <xf numFmtId="0" fontId="59" fillId="0" borderId="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Protection="0"/>
    <xf numFmtId="0" fontId="60" fillId="0" borderId="0" applyNumberFormat="0" applyFill="0" applyBorder="0" applyProtection="0">
      <alignment vertical="center"/>
    </xf>
    <xf numFmtId="174" fontId="43" fillId="0" borderId="0" applyFont="0" applyFill="0" applyBorder="0" applyAlignment="0" applyProtection="0"/>
    <xf numFmtId="185" fontId="49" fillId="0" borderId="0" applyFont="0" applyFill="0" applyBorder="0" applyAlignment="0" applyProtection="0"/>
    <xf numFmtId="186" fontId="42" fillId="0" borderId="0" applyFont="0" applyFill="0" applyBorder="0" applyAlignment="0" applyProtection="0"/>
    <xf numFmtId="166" fontId="4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87" fontId="43" fillId="0" borderId="0" applyFont="0" applyFill="0" applyBorder="0" applyAlignment="0" applyProtection="0"/>
    <xf numFmtId="166"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1" fillId="0" borderId="0"/>
    <xf numFmtId="166" fontId="49" fillId="0" borderId="0" applyFont="0" applyFill="0" applyBorder="0" applyAlignment="0" applyProtection="0"/>
    <xf numFmtId="185" fontId="49" fillId="0" borderId="0" applyFont="0" applyFill="0" applyBorder="0" applyAlignment="0" applyProtection="0"/>
    <xf numFmtId="0" fontId="61" fillId="0" borderId="0"/>
    <xf numFmtId="166" fontId="49" fillId="0" borderId="0" applyFont="0" applyFill="0" applyBorder="0" applyAlignment="0" applyProtection="0"/>
    <xf numFmtId="0" fontId="62" fillId="0" borderId="0">
      <alignment vertical="top"/>
    </xf>
    <xf numFmtId="0" fontId="63" fillId="0" borderId="0">
      <alignment vertical="top"/>
    </xf>
    <xf numFmtId="0" fontId="63" fillId="0" borderId="0">
      <alignment vertical="top"/>
    </xf>
    <xf numFmtId="0" fontId="48" fillId="0" borderId="0" applyNumberFormat="0" applyFill="0" applyBorder="0" applyAlignment="0" applyProtection="0"/>
    <xf numFmtId="179" fontId="42" fillId="0" borderId="0" applyFont="0" applyFill="0" applyBorder="0" applyAlignment="0" applyProtection="0"/>
    <xf numFmtId="0" fontId="48" fillId="0" borderId="0" applyNumberFormat="0" applyFill="0" applyBorder="0" applyAlignment="0" applyProtection="0"/>
    <xf numFmtId="166" fontId="49" fillId="0" borderId="0" applyFont="0" applyFill="0" applyBorder="0" applyAlignment="0" applyProtection="0"/>
    <xf numFmtId="188"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90" fontId="4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49" fillId="0" borderId="0" applyFont="0" applyFill="0" applyBorder="0" applyAlignment="0" applyProtection="0"/>
    <xf numFmtId="0" fontId="48" fillId="0" borderId="0" applyNumberFormat="0" applyFill="0" applyBorder="0" applyAlignment="0" applyProtection="0"/>
    <xf numFmtId="0" fontId="61" fillId="0" borderId="0"/>
    <xf numFmtId="185" fontId="49" fillId="0" borderId="0" applyFont="0" applyFill="0" applyBorder="0" applyAlignment="0" applyProtection="0"/>
    <xf numFmtId="0" fontId="6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1" fillId="0" borderId="0"/>
    <xf numFmtId="166" fontId="49" fillId="0" borderId="0" applyFont="0" applyFill="0" applyBorder="0" applyAlignment="0" applyProtection="0"/>
    <xf numFmtId="166" fontId="4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1" fillId="0" borderId="0"/>
    <xf numFmtId="166" fontId="49" fillId="0" borderId="0" applyFont="0" applyFill="0" applyBorder="0" applyAlignment="0" applyProtection="0"/>
    <xf numFmtId="0" fontId="6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1" fillId="0" borderId="0"/>
    <xf numFmtId="0" fontId="61" fillId="0" borderId="0"/>
    <xf numFmtId="0" fontId="61" fillId="0" borderId="0"/>
    <xf numFmtId="190" fontId="49" fillId="0" borderId="0" applyFont="0" applyFill="0" applyBorder="0" applyAlignment="0" applyProtection="0"/>
    <xf numFmtId="188"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86" fontId="42" fillId="0" borderId="0" applyFont="0" applyFill="0" applyBorder="0" applyAlignment="0" applyProtection="0"/>
    <xf numFmtId="166" fontId="49" fillId="0" borderId="0" applyFont="0" applyFill="0" applyBorder="0" applyAlignment="0" applyProtection="0"/>
    <xf numFmtId="188" fontId="49" fillId="0" borderId="0" applyFont="0" applyFill="0" applyBorder="0" applyAlignment="0" applyProtection="0"/>
    <xf numFmtId="166" fontId="49" fillId="0" borderId="0" applyFont="0" applyFill="0" applyBorder="0" applyAlignment="0" applyProtection="0"/>
    <xf numFmtId="186" fontId="42" fillId="0" borderId="0" applyFont="0" applyFill="0" applyBorder="0" applyAlignment="0" applyProtection="0"/>
    <xf numFmtId="191"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91"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77" fontId="42" fillId="0" borderId="0" applyFont="0" applyFill="0" applyBorder="0" applyAlignment="0" applyProtection="0"/>
    <xf numFmtId="176" fontId="42" fillId="0" borderId="0" applyFont="0" applyFill="0" applyBorder="0" applyAlignment="0" applyProtection="0"/>
    <xf numFmtId="192" fontId="49" fillId="0" borderId="0" applyFont="0" applyFill="0" applyBorder="0" applyAlignment="0" applyProtection="0"/>
    <xf numFmtId="193"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4"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95" fontId="49" fillId="0" borderId="0" applyFont="0" applyFill="0" applyBorder="0" applyAlignment="0" applyProtection="0"/>
    <xf numFmtId="43" fontId="49" fillId="0" borderId="0" applyFont="0" applyFill="0" applyBorder="0" applyAlignment="0" applyProtection="0"/>
    <xf numFmtId="19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7"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95" fontId="49" fillId="0" borderId="0" applyFont="0" applyFill="0" applyBorder="0" applyAlignment="0" applyProtection="0"/>
    <xf numFmtId="169" fontId="49" fillId="0" borderId="0" applyFont="0" applyFill="0" applyBorder="0" applyAlignment="0" applyProtection="0"/>
    <xf numFmtId="194"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2" fontId="49" fillId="0" borderId="0" applyFont="0" applyFill="0" applyBorder="0" applyAlignment="0" applyProtection="0"/>
    <xf numFmtId="0"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96"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7"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43"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7"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7" fontId="49" fillId="0" borderId="0" applyFont="0" applyFill="0" applyBorder="0" applyAlignment="0" applyProtection="0"/>
    <xf numFmtId="176" fontId="49" fillId="0" borderId="0" applyFont="0" applyFill="0" applyBorder="0" applyAlignment="0" applyProtection="0"/>
    <xf numFmtId="195"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8" fontId="49" fillId="0" borderId="0" applyFont="0" applyFill="0" applyBorder="0" applyAlignment="0" applyProtection="0"/>
    <xf numFmtId="199" fontId="49" fillId="0" borderId="0" applyFont="0" applyFill="0" applyBorder="0" applyAlignment="0" applyProtection="0"/>
    <xf numFmtId="197"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6" fontId="49" fillId="0" borderId="0" applyFont="0" applyFill="0" applyBorder="0" applyAlignment="0" applyProtection="0"/>
    <xf numFmtId="174" fontId="42" fillId="0" borderId="0" applyFont="0" applyFill="0" applyBorder="0" applyAlignment="0" applyProtection="0"/>
    <xf numFmtId="166" fontId="49" fillId="0" borderId="0" applyFont="0" applyFill="0" applyBorder="0" applyAlignment="0" applyProtection="0"/>
    <xf numFmtId="188" fontId="49" fillId="0" borderId="0" applyFont="0" applyFill="0" applyBorder="0" applyAlignment="0" applyProtection="0"/>
    <xf numFmtId="166"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79" fontId="42" fillId="0" borderId="0" applyFont="0" applyFill="0" applyBorder="0" applyAlignment="0" applyProtection="0"/>
    <xf numFmtId="188"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90"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88"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79"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179" fontId="42" fillId="0" borderId="0" applyFont="0" applyFill="0" applyBorder="0" applyAlignment="0" applyProtection="0"/>
    <xf numFmtId="201" fontId="65" fillId="0" borderId="0" applyFont="0" applyFill="0" applyBorder="0" applyAlignment="0" applyProtection="0"/>
    <xf numFmtId="202"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179" fontId="49" fillId="0" borderId="0" applyFont="0" applyFill="0" applyBorder="0" applyAlignment="0" applyProtection="0"/>
    <xf numFmtId="203"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85" fontId="49" fillId="0" borderId="0" applyFont="0" applyFill="0" applyBorder="0" applyAlignment="0" applyProtection="0"/>
    <xf numFmtId="192" fontId="49" fillId="0" borderId="0" applyFont="0" applyFill="0" applyBorder="0" applyAlignment="0" applyProtection="0"/>
    <xf numFmtId="193"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4"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95" fontId="49" fillId="0" borderId="0" applyFont="0" applyFill="0" applyBorder="0" applyAlignment="0" applyProtection="0"/>
    <xf numFmtId="43" fontId="49" fillId="0" borderId="0" applyFont="0" applyFill="0" applyBorder="0" applyAlignment="0" applyProtection="0"/>
    <xf numFmtId="19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7"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95" fontId="49" fillId="0" borderId="0" applyFont="0" applyFill="0" applyBorder="0" applyAlignment="0" applyProtection="0"/>
    <xf numFmtId="169" fontId="49" fillId="0" borderId="0" applyFont="0" applyFill="0" applyBorder="0" applyAlignment="0" applyProtection="0"/>
    <xf numFmtId="194"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2" fontId="49" fillId="0" borderId="0" applyFont="0" applyFill="0" applyBorder="0" applyAlignment="0" applyProtection="0"/>
    <xf numFmtId="0"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96"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7"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43"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7"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7" fontId="49" fillId="0" borderId="0" applyFont="0" applyFill="0" applyBorder="0" applyAlignment="0" applyProtection="0"/>
    <xf numFmtId="176" fontId="49" fillId="0" borderId="0" applyFont="0" applyFill="0" applyBorder="0" applyAlignment="0" applyProtection="0"/>
    <xf numFmtId="195"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8" fontId="49" fillId="0" borderId="0" applyFont="0" applyFill="0" applyBorder="0" applyAlignment="0" applyProtection="0"/>
    <xf numFmtId="199" fontId="49" fillId="0" borderId="0" applyFont="0" applyFill="0" applyBorder="0" applyAlignment="0" applyProtection="0"/>
    <xf numFmtId="176" fontId="42" fillId="0" borderId="0" applyFont="0" applyFill="0" applyBorder="0" applyAlignment="0" applyProtection="0"/>
    <xf numFmtId="197"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6" fontId="49" fillId="0" borderId="0" applyFont="0" applyFill="0" applyBorder="0" applyAlignment="0" applyProtection="0"/>
    <xf numFmtId="187" fontId="49" fillId="0" borderId="0" applyFont="0" applyFill="0" applyBorder="0" applyAlignment="0" applyProtection="0"/>
    <xf numFmtId="204"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205"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206" fontId="49" fillId="0" borderId="0" applyFont="0" applyFill="0" applyBorder="0" applyAlignment="0" applyProtection="0"/>
    <xf numFmtId="41" fontId="49" fillId="0" borderId="0" applyFont="0" applyFill="0" applyBorder="0" applyAlignment="0" applyProtection="0"/>
    <xf numFmtId="20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208"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206" fontId="49" fillId="0" borderId="0" applyFont="0" applyFill="0" applyBorder="0" applyAlignment="0" applyProtection="0"/>
    <xf numFmtId="167" fontId="49" fillId="0" borderId="0" applyFont="0" applyFill="0" applyBorder="0" applyAlignment="0" applyProtection="0"/>
    <xf numFmtId="205"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187" fontId="49" fillId="0" borderId="0" applyFont="0" applyFill="0" applyBorder="0" applyAlignment="0" applyProtection="0"/>
    <xf numFmtId="187" fontId="42"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207" fontId="49" fillId="0" borderId="0" applyFont="0" applyFill="0" applyBorder="0" applyAlignment="0" applyProtection="0"/>
    <xf numFmtId="187" fontId="49" fillId="0" borderId="0" applyFont="0" applyFill="0" applyBorder="0" applyAlignment="0" applyProtection="0"/>
    <xf numFmtId="209" fontId="49" fillId="0" borderId="0" applyFont="0" applyFill="0" applyBorder="0" applyAlignment="0" applyProtection="0"/>
    <xf numFmtId="187" fontId="49" fillId="0" borderId="0" applyFont="0" applyFill="0" applyBorder="0" applyAlignment="0" applyProtection="0"/>
    <xf numFmtId="208"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41"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08"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208" fontId="49" fillId="0" borderId="0" applyFont="0" applyFill="0" applyBorder="0" applyAlignment="0" applyProtection="0"/>
    <xf numFmtId="207"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08" fontId="49" fillId="0" borderId="0" applyFont="0" applyFill="0" applyBorder="0" applyAlignment="0" applyProtection="0"/>
    <xf numFmtId="174" fontId="49" fillId="0" borderId="0" applyFont="0" applyFill="0" applyBorder="0" applyAlignment="0" applyProtection="0"/>
    <xf numFmtId="206"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10" fontId="49" fillId="0" borderId="0" applyFont="0" applyFill="0" applyBorder="0" applyAlignment="0" applyProtection="0"/>
    <xf numFmtId="211" fontId="49" fillId="0" borderId="0" applyFont="0" applyFill="0" applyBorder="0" applyAlignment="0" applyProtection="0"/>
    <xf numFmtId="208"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207"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79" fontId="42" fillId="0" borderId="0" applyFont="0" applyFill="0" applyBorder="0" applyAlignment="0" applyProtection="0"/>
    <xf numFmtId="188"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89" fontId="49" fillId="0" borderId="0" applyFont="0" applyFill="0" applyBorder="0" applyAlignment="0" applyProtection="0"/>
    <xf numFmtId="190"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88"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79"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179" fontId="42" fillId="0" borderId="0" applyFont="0" applyFill="0" applyBorder="0" applyAlignment="0" applyProtection="0"/>
    <xf numFmtId="201" fontId="65" fillId="0" borderId="0" applyFont="0" applyFill="0" applyBorder="0" applyAlignment="0" applyProtection="0"/>
    <xf numFmtId="202"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179" fontId="49" fillId="0" borderId="0" applyFont="0" applyFill="0" applyBorder="0" applyAlignment="0" applyProtection="0"/>
    <xf numFmtId="203" fontId="49" fillId="0" borderId="0" applyFont="0" applyFill="0" applyBorder="0" applyAlignment="0" applyProtection="0"/>
    <xf numFmtId="174" fontId="42"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85" fontId="49" fillId="0" borderId="0" applyFont="0" applyFill="0" applyBorder="0" applyAlignment="0" applyProtection="0"/>
    <xf numFmtId="176" fontId="42" fillId="0" borderId="0" applyFont="0" applyFill="0" applyBorder="0" applyAlignment="0" applyProtection="0"/>
    <xf numFmtId="187" fontId="49" fillId="0" borderId="0" applyFont="0" applyFill="0" applyBorder="0" applyAlignment="0" applyProtection="0"/>
    <xf numFmtId="204"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205"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206" fontId="49" fillId="0" borderId="0" applyFont="0" applyFill="0" applyBorder="0" applyAlignment="0" applyProtection="0"/>
    <xf numFmtId="41" fontId="49" fillId="0" borderId="0" applyFont="0" applyFill="0" applyBorder="0" applyAlignment="0" applyProtection="0"/>
    <xf numFmtId="20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208"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206" fontId="49" fillId="0" borderId="0" applyFont="0" applyFill="0" applyBorder="0" applyAlignment="0" applyProtection="0"/>
    <xf numFmtId="167" fontId="49" fillId="0" borderId="0" applyFont="0" applyFill="0" applyBorder="0" applyAlignment="0" applyProtection="0"/>
    <xf numFmtId="205"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187" fontId="49" fillId="0" borderId="0" applyFont="0" applyFill="0" applyBorder="0" applyAlignment="0" applyProtection="0"/>
    <xf numFmtId="187" fontId="42"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207" fontId="49" fillId="0" borderId="0" applyFont="0" applyFill="0" applyBorder="0" applyAlignment="0" applyProtection="0"/>
    <xf numFmtId="187" fontId="49" fillId="0" borderId="0" applyFont="0" applyFill="0" applyBorder="0" applyAlignment="0" applyProtection="0"/>
    <xf numFmtId="209" fontId="49" fillId="0" borderId="0" applyFont="0" applyFill="0" applyBorder="0" applyAlignment="0" applyProtection="0"/>
    <xf numFmtId="187" fontId="49" fillId="0" borderId="0" applyFont="0" applyFill="0" applyBorder="0" applyAlignment="0" applyProtection="0"/>
    <xf numFmtId="208"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41"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08"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208" fontId="49" fillId="0" borderId="0" applyFont="0" applyFill="0" applyBorder="0" applyAlignment="0" applyProtection="0"/>
    <xf numFmtId="207"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08" fontId="49" fillId="0" borderId="0" applyFont="0" applyFill="0" applyBorder="0" applyAlignment="0" applyProtection="0"/>
    <xf numFmtId="174" fontId="49" fillId="0" borderId="0" applyFont="0" applyFill="0" applyBorder="0" applyAlignment="0" applyProtection="0"/>
    <xf numFmtId="206"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10" fontId="49" fillId="0" borderId="0" applyFont="0" applyFill="0" applyBorder="0" applyAlignment="0" applyProtection="0"/>
    <xf numFmtId="211" fontId="49" fillId="0" borderId="0" applyFont="0" applyFill="0" applyBorder="0" applyAlignment="0" applyProtection="0"/>
    <xf numFmtId="208"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207" fontId="49" fillId="0" borderId="0" applyFont="0" applyFill="0" applyBorder="0" applyAlignment="0" applyProtection="0"/>
    <xf numFmtId="192" fontId="49" fillId="0" borderId="0" applyFont="0" applyFill="0" applyBorder="0" applyAlignment="0" applyProtection="0"/>
    <xf numFmtId="193"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4"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95" fontId="49" fillId="0" borderId="0" applyFont="0" applyFill="0" applyBorder="0" applyAlignment="0" applyProtection="0"/>
    <xf numFmtId="43" fontId="49" fillId="0" borderId="0" applyFont="0" applyFill="0" applyBorder="0" applyAlignment="0" applyProtection="0"/>
    <xf numFmtId="19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7"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95" fontId="49" fillId="0" borderId="0" applyFont="0" applyFill="0" applyBorder="0" applyAlignment="0" applyProtection="0"/>
    <xf numFmtId="169" fontId="49" fillId="0" borderId="0" applyFont="0" applyFill="0" applyBorder="0" applyAlignment="0" applyProtection="0"/>
    <xf numFmtId="194"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2" fontId="49" fillId="0" borderId="0" applyFont="0" applyFill="0" applyBorder="0" applyAlignment="0" applyProtection="0"/>
    <xf numFmtId="0"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96"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7"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43"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7"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7" fontId="49" fillId="0" borderId="0" applyFont="0" applyFill="0" applyBorder="0" applyAlignment="0" applyProtection="0"/>
    <xf numFmtId="176" fontId="49" fillId="0" borderId="0" applyFont="0" applyFill="0" applyBorder="0" applyAlignment="0" applyProtection="0"/>
    <xf numFmtId="195"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8" fontId="49" fillId="0" borderId="0" applyFont="0" applyFill="0" applyBorder="0" applyAlignment="0" applyProtection="0"/>
    <xf numFmtId="199" fontId="49" fillId="0" borderId="0" applyFont="0" applyFill="0" applyBorder="0" applyAlignment="0" applyProtection="0"/>
    <xf numFmtId="197"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6" fontId="49" fillId="0" borderId="0" applyFont="0" applyFill="0" applyBorder="0" applyAlignment="0" applyProtection="0"/>
    <xf numFmtId="174" fontId="42" fillId="0" borderId="0" applyFont="0" applyFill="0" applyBorder="0" applyAlignment="0" applyProtection="0"/>
    <xf numFmtId="186" fontId="42" fillId="0" borderId="0" applyFont="0" applyFill="0" applyBorder="0" applyAlignment="0" applyProtection="0"/>
    <xf numFmtId="191"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91"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77" fontId="42"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49" fillId="0" borderId="0" applyFont="0" applyFill="0" applyBorder="0" applyAlignment="0" applyProtection="0"/>
    <xf numFmtId="0" fontId="61" fillId="0" borderId="0"/>
    <xf numFmtId="0" fontId="61" fillId="0" borderId="0"/>
    <xf numFmtId="185" fontId="49" fillId="0" borderId="0" applyFont="0" applyFill="0" applyBorder="0" applyAlignment="0" applyProtection="0"/>
    <xf numFmtId="0" fontId="61" fillId="0" borderId="0"/>
    <xf numFmtId="0" fontId="61" fillId="0" borderId="0"/>
    <xf numFmtId="0" fontId="61" fillId="0" borderId="0"/>
    <xf numFmtId="166" fontId="49" fillId="0" borderId="0" applyFont="0" applyFill="0" applyBorder="0" applyAlignment="0" applyProtection="0"/>
    <xf numFmtId="188"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90" fontId="4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9"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179" fontId="42" fillId="0" borderId="0" applyFont="0" applyFill="0" applyBorder="0" applyAlignment="0" applyProtection="0"/>
    <xf numFmtId="201" fontId="65" fillId="0" borderId="0" applyFont="0" applyFill="0" applyBorder="0" applyAlignment="0" applyProtection="0"/>
    <xf numFmtId="202"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179" fontId="49" fillId="0" borderId="0" applyFont="0" applyFill="0" applyBorder="0" applyAlignment="0" applyProtection="0"/>
    <xf numFmtId="0" fontId="6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1" fillId="0" borderId="0"/>
    <xf numFmtId="0" fontId="61" fillId="0" borderId="0"/>
    <xf numFmtId="188"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0" fontId="61" fillId="0" borderId="0"/>
    <xf numFmtId="203"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74" fontId="42" fillId="0" borderId="0" applyFont="0" applyFill="0" applyBorder="0" applyAlignment="0" applyProtection="0"/>
    <xf numFmtId="187" fontId="49" fillId="0" borderId="0" applyFont="0" applyFill="0" applyBorder="0" applyAlignment="0" applyProtection="0"/>
    <xf numFmtId="204"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205"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206" fontId="49" fillId="0" borderId="0" applyFont="0" applyFill="0" applyBorder="0" applyAlignment="0" applyProtection="0"/>
    <xf numFmtId="41" fontId="49" fillId="0" borderId="0" applyFont="0" applyFill="0" applyBorder="0" applyAlignment="0" applyProtection="0"/>
    <xf numFmtId="20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208"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206" fontId="49" fillId="0" borderId="0" applyFont="0" applyFill="0" applyBorder="0" applyAlignment="0" applyProtection="0"/>
    <xf numFmtId="167" fontId="49" fillId="0" borderId="0" applyFont="0" applyFill="0" applyBorder="0" applyAlignment="0" applyProtection="0"/>
    <xf numFmtId="205"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41"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187" fontId="49" fillId="0" borderId="0" applyFont="0" applyFill="0" applyBorder="0" applyAlignment="0" applyProtection="0"/>
    <xf numFmtId="187" fontId="42"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207" fontId="49" fillId="0" borderId="0" applyFont="0" applyFill="0" applyBorder="0" applyAlignment="0" applyProtection="0"/>
    <xf numFmtId="187" fontId="49" fillId="0" borderId="0" applyFont="0" applyFill="0" applyBorder="0" applyAlignment="0" applyProtection="0"/>
    <xf numFmtId="209" fontId="49" fillId="0" borderId="0" applyFont="0" applyFill="0" applyBorder="0" applyAlignment="0" applyProtection="0"/>
    <xf numFmtId="187" fontId="49" fillId="0" borderId="0" applyFont="0" applyFill="0" applyBorder="0" applyAlignment="0" applyProtection="0"/>
    <xf numFmtId="208"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41"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08"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208" fontId="49" fillId="0" borderId="0" applyFont="0" applyFill="0" applyBorder="0" applyAlignment="0" applyProtection="0"/>
    <xf numFmtId="207"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08" fontId="49" fillId="0" borderId="0" applyFont="0" applyFill="0" applyBorder="0" applyAlignment="0" applyProtection="0"/>
    <xf numFmtId="174" fontId="49" fillId="0" borderId="0" applyFont="0" applyFill="0" applyBorder="0" applyAlignment="0" applyProtection="0"/>
    <xf numFmtId="206"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210" fontId="49" fillId="0" borderId="0" applyFont="0" applyFill="0" applyBorder="0" applyAlignment="0" applyProtection="0"/>
    <xf numFmtId="211" fontId="49" fillId="0" borderId="0" applyFont="0" applyFill="0" applyBorder="0" applyAlignment="0" applyProtection="0"/>
    <xf numFmtId="208"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207" fontId="49" fillId="0" borderId="0" applyFont="0" applyFill="0" applyBorder="0" applyAlignment="0" applyProtection="0"/>
    <xf numFmtId="192" fontId="49" fillId="0" borderId="0" applyFont="0" applyFill="0" applyBorder="0" applyAlignment="0" applyProtection="0"/>
    <xf numFmtId="193"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4"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95" fontId="49" fillId="0" borderId="0" applyFont="0" applyFill="0" applyBorder="0" applyAlignment="0" applyProtection="0"/>
    <xf numFmtId="43" fontId="49" fillId="0" borderId="0" applyFont="0" applyFill="0" applyBorder="0" applyAlignment="0" applyProtection="0"/>
    <xf numFmtId="196"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7"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95" fontId="49" fillId="0" borderId="0" applyFont="0" applyFill="0" applyBorder="0" applyAlignment="0" applyProtection="0"/>
    <xf numFmtId="169" fontId="49" fillId="0" borderId="0" applyFont="0" applyFill="0" applyBorder="0" applyAlignment="0" applyProtection="0"/>
    <xf numFmtId="194"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2" fontId="49" fillId="0" borderId="0" applyFont="0" applyFill="0" applyBorder="0" applyAlignment="0" applyProtection="0"/>
    <xf numFmtId="0"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76" fontId="49" fillId="0" borderId="0" applyFont="0" applyFill="0" applyBorder="0" applyAlignment="0" applyProtection="0"/>
    <xf numFmtId="196"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7"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43"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7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7" fontId="49" fillId="0" borderId="0" applyFont="0" applyFill="0" applyBorder="0" applyAlignment="0" applyProtection="0"/>
    <xf numFmtId="176" fontId="49" fillId="0" borderId="0" applyFont="0" applyFill="0" applyBorder="0" applyAlignment="0" applyProtection="0"/>
    <xf numFmtId="43"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7" fontId="49" fillId="0" borderId="0" applyFont="0" applyFill="0" applyBorder="0" applyAlignment="0" applyProtection="0"/>
    <xf numFmtId="176" fontId="49" fillId="0" borderId="0" applyFont="0" applyFill="0" applyBorder="0" applyAlignment="0" applyProtection="0"/>
    <xf numFmtId="195"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95" fontId="49" fillId="0" borderId="0" applyFont="0" applyFill="0" applyBorder="0" applyAlignment="0" applyProtection="0"/>
    <xf numFmtId="192" fontId="49" fillId="0" borderId="0" applyFont="0" applyFill="0" applyBorder="0" applyAlignment="0" applyProtection="0"/>
    <xf numFmtId="169" fontId="49" fillId="0" borderId="0" applyFont="0" applyFill="0" applyBorder="0" applyAlignment="0" applyProtection="0"/>
    <xf numFmtId="198" fontId="49" fillId="0" borderId="0" applyFont="0" applyFill="0" applyBorder="0" applyAlignment="0" applyProtection="0"/>
    <xf numFmtId="199" fontId="49" fillId="0" borderId="0" applyFont="0" applyFill="0" applyBorder="0" applyAlignment="0" applyProtection="0"/>
    <xf numFmtId="197"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69" fontId="49" fillId="0" borderId="0" applyFont="0" applyFill="0" applyBorder="0" applyAlignment="0" applyProtection="0"/>
    <xf numFmtId="192" fontId="49" fillId="0" borderId="0" applyFont="0" applyFill="0" applyBorder="0" applyAlignment="0" applyProtection="0"/>
    <xf numFmtId="196" fontId="49" fillId="0" borderId="0" applyFont="0" applyFill="0" applyBorder="0" applyAlignment="0" applyProtection="0"/>
    <xf numFmtId="186" fontId="42" fillId="0" borderId="0" applyFont="0" applyFill="0" applyBorder="0" applyAlignment="0" applyProtection="0"/>
    <xf numFmtId="191"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91"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77" fontId="42" fillId="0" borderId="0" applyFont="0" applyFill="0" applyBorder="0" applyAlignment="0" applyProtection="0"/>
    <xf numFmtId="176" fontId="42"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61"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49" fillId="0" borderId="0" applyFont="0" applyFill="0" applyBorder="0" applyAlignment="0" applyProtection="0"/>
    <xf numFmtId="0" fontId="63" fillId="0" borderId="0">
      <alignment vertical="top"/>
    </xf>
    <xf numFmtId="0" fontId="63" fillId="0" borderId="0">
      <alignment vertical="top"/>
    </xf>
    <xf numFmtId="0" fontId="62" fillId="0" borderId="0">
      <alignment vertical="top"/>
    </xf>
    <xf numFmtId="0" fontId="62" fillId="0" borderId="0">
      <alignment vertical="top"/>
    </xf>
    <xf numFmtId="0" fontId="62" fillId="0" borderId="0">
      <alignment vertical="top"/>
    </xf>
    <xf numFmtId="0" fontId="63" fillId="0" borderId="0">
      <alignment vertical="top"/>
    </xf>
    <xf numFmtId="0" fontId="63" fillId="0" borderId="0">
      <alignment vertical="top"/>
    </xf>
    <xf numFmtId="0" fontId="62" fillId="0" borderId="0">
      <alignment vertical="top"/>
    </xf>
    <xf numFmtId="0" fontId="62" fillId="0" borderId="0">
      <alignment vertical="top"/>
    </xf>
    <xf numFmtId="0" fontId="62" fillId="0" borderId="0">
      <alignment vertical="top"/>
    </xf>
    <xf numFmtId="0" fontId="63" fillId="0" borderId="0">
      <alignment vertical="top"/>
    </xf>
    <xf numFmtId="0" fontId="51" fillId="0" borderId="0"/>
    <xf numFmtId="0" fontId="63" fillId="0" borderId="0">
      <alignment vertical="top"/>
    </xf>
    <xf numFmtId="0" fontId="63" fillId="0" borderId="0">
      <alignment vertical="top"/>
    </xf>
    <xf numFmtId="0" fontId="63" fillId="0" borderId="0">
      <alignment vertical="top"/>
    </xf>
    <xf numFmtId="0" fontId="62" fillId="0" borderId="0">
      <alignment vertical="top"/>
    </xf>
    <xf numFmtId="0" fontId="62" fillId="0" borderId="0">
      <alignment vertical="top"/>
    </xf>
    <xf numFmtId="0" fontId="62" fillId="0" borderId="0">
      <alignment vertical="top"/>
    </xf>
    <xf numFmtId="0" fontId="63" fillId="0" borderId="0">
      <alignment vertical="top"/>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7" fontId="37" fillId="0" borderId="0" applyProtection="0"/>
    <xf numFmtId="186" fontId="37" fillId="0" borderId="0" applyProtection="0"/>
    <xf numFmtId="186" fontId="37" fillId="0" borderId="0" applyProtection="0"/>
    <xf numFmtId="0" fontId="44" fillId="0" borderId="0" applyProtection="0"/>
    <xf numFmtId="177" fontId="37" fillId="0" borderId="0" applyProtection="0"/>
    <xf numFmtId="186" fontId="37" fillId="0" borderId="0" applyProtection="0"/>
    <xf numFmtId="186" fontId="37" fillId="0" borderId="0" applyProtection="0"/>
    <xf numFmtId="0" fontId="44" fillId="0" borderId="0" applyProtection="0"/>
    <xf numFmtId="190" fontId="49"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66" fontId="49" fillId="0" borderId="0" applyFont="0" applyFill="0" applyBorder="0" applyAlignment="0" applyProtection="0"/>
    <xf numFmtId="0" fontId="61" fillId="0" borderId="0"/>
    <xf numFmtId="185" fontId="49" fillId="0" borderId="0" applyFont="0" applyFill="0" applyBorder="0" applyAlignment="0" applyProtection="0"/>
    <xf numFmtId="0" fontId="61" fillId="0" borderId="0"/>
    <xf numFmtId="212" fontId="66" fillId="0" borderId="0" applyFont="0" applyFill="0" applyBorder="0" applyAlignment="0" applyProtection="0"/>
    <xf numFmtId="213" fontId="67" fillId="0" borderId="0" applyFont="0" applyFill="0" applyBorder="0" applyAlignment="0" applyProtection="0"/>
    <xf numFmtId="214" fontId="67" fillId="0" borderId="0" applyFont="0" applyFill="0" applyBorder="0" applyAlignment="0" applyProtection="0"/>
    <xf numFmtId="0" fontId="68" fillId="0" borderId="0"/>
    <xf numFmtId="0" fontId="69" fillId="0" borderId="0"/>
    <xf numFmtId="0" fontId="69" fillId="0" borderId="0"/>
    <xf numFmtId="0" fontId="69" fillId="0" borderId="0"/>
    <xf numFmtId="0" fontId="24" fillId="0" borderId="0"/>
    <xf numFmtId="1" fontId="70" fillId="0" borderId="1" applyBorder="0" applyAlignment="0">
      <alignment horizontal="center"/>
    </xf>
    <xf numFmtId="1" fontId="70" fillId="0" borderId="1" applyBorder="0" applyAlignment="0">
      <alignment horizontal="center"/>
    </xf>
    <xf numFmtId="0" fontId="71" fillId="0" borderId="0"/>
    <xf numFmtId="0" fontId="71" fillId="0" borderId="0"/>
    <xf numFmtId="0" fontId="51" fillId="0" borderId="0"/>
    <xf numFmtId="0" fontId="71" fillId="0" borderId="0" applyProtection="0"/>
    <xf numFmtId="3" fontId="45" fillId="0" borderId="1"/>
    <xf numFmtId="3" fontId="45" fillId="0" borderId="1"/>
    <xf numFmtId="3" fontId="45" fillId="0" borderId="1"/>
    <xf numFmtId="3" fontId="45" fillId="0" borderId="1"/>
    <xf numFmtId="212" fontId="66" fillId="0" borderId="0" applyFont="0" applyFill="0" applyBorder="0" applyAlignment="0" applyProtection="0"/>
    <xf numFmtId="0" fontId="72" fillId="6" borderId="0"/>
    <xf numFmtId="0" fontId="72" fillId="6" borderId="0"/>
    <xf numFmtId="0" fontId="72" fillId="6" borderId="0"/>
    <xf numFmtId="212" fontId="66" fillId="0" borderId="0" applyFont="0" applyFill="0" applyBorder="0" applyAlignment="0" applyProtection="0"/>
    <xf numFmtId="0" fontId="72"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212" fontId="66" fillId="0" borderId="0" applyFont="0" applyFill="0" applyBorder="0" applyAlignment="0" applyProtection="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4" fillId="0" borderId="0" applyFont="0" applyFill="0" applyBorder="0" applyAlignment="0">
      <alignment horizontal="left"/>
    </xf>
    <xf numFmtId="0" fontId="72" fillId="6" borderId="0"/>
    <xf numFmtId="0" fontId="74" fillId="0" borderId="0" applyFont="0" applyFill="0" applyBorder="0" applyAlignment="0">
      <alignment horizontal="left"/>
    </xf>
    <xf numFmtId="212" fontId="66" fillId="0" borderId="0" applyFont="0" applyFill="0" applyBorder="0" applyAlignment="0" applyProtection="0"/>
    <xf numFmtId="0" fontId="72" fillId="6" borderId="0"/>
    <xf numFmtId="0" fontId="72" fillId="6" borderId="0"/>
    <xf numFmtId="0" fontId="75" fillId="0" borderId="1" applyNumberFormat="0" applyFont="0" applyBorder="0">
      <alignment horizontal="left" indent="2"/>
    </xf>
    <xf numFmtId="0" fontId="75" fillId="0" borderId="1" applyNumberFormat="0" applyFont="0" applyBorder="0">
      <alignment horizontal="left" indent="2"/>
    </xf>
    <xf numFmtId="0" fontId="74" fillId="0" borderId="0" applyFont="0" applyFill="0" applyBorder="0" applyAlignment="0">
      <alignment horizontal="left"/>
    </xf>
    <xf numFmtId="0" fontId="74" fillId="0" borderId="0" applyFont="0" applyFill="0" applyBorder="0" applyAlignment="0">
      <alignment horizontal="left"/>
    </xf>
    <xf numFmtId="0" fontId="76" fillId="0" borderId="0"/>
    <xf numFmtId="0" fontId="77" fillId="7" borderId="18" applyFont="0" applyFill="0" applyAlignment="0">
      <alignment vertical="center" wrapText="1"/>
    </xf>
    <xf numFmtId="9" fontId="78" fillId="0" borderId="0" applyBorder="0" applyAlignment="0" applyProtection="0"/>
    <xf numFmtId="0" fontId="79" fillId="6" borderId="0"/>
    <xf numFmtId="0" fontId="79"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9" fillId="6" borderId="0"/>
    <xf numFmtId="0" fontId="79" fillId="6" borderId="0"/>
    <xf numFmtId="0" fontId="75" fillId="0" borderId="1" applyNumberFormat="0" applyFont="0" applyBorder="0" applyAlignment="0">
      <alignment horizontal="center"/>
    </xf>
    <xf numFmtId="0" fontId="75" fillId="0" borderId="1" applyNumberFormat="0" applyFont="0" applyBorder="0" applyAlignment="0">
      <alignment horizontal="center"/>
    </xf>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0" borderId="0"/>
    <xf numFmtId="0" fontId="82" fillId="6" borderId="0"/>
    <xf numFmtId="0" fontId="82"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82" fillId="6" borderId="0"/>
    <xf numFmtId="0" fontId="83" fillId="0" borderId="0">
      <alignment wrapText="1"/>
    </xf>
    <xf numFmtId="0" fontId="8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73" fillId="0" borderId="0">
      <alignment wrapText="1"/>
    </xf>
    <xf numFmtId="0" fontId="83" fillId="0" borderId="0">
      <alignment wrapText="1"/>
    </xf>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1" borderId="0" applyNumberFormat="0" applyBorder="0" applyAlignment="0" applyProtection="0"/>
    <xf numFmtId="0" fontId="80" fillId="14" borderId="0" applyNumberFormat="0" applyBorder="0" applyAlignment="0" applyProtection="0"/>
    <xf numFmtId="0" fontId="80" fillId="17" borderId="0" applyNumberFormat="0" applyBorder="0" applyAlignment="0" applyProtection="0"/>
    <xf numFmtId="178" fontId="84" fillId="0" borderId="7" applyNumberFormat="0" applyFont="0" applyBorder="0" applyAlignment="0">
      <alignment horizontal="center"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85" fillId="18"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5" borderId="0" applyNumberFormat="0" applyBorder="0" applyAlignment="0" applyProtection="0"/>
    <xf numFmtId="215" fontId="86" fillId="0" borderId="0" applyFont="0" applyFill="0" applyBorder="0" applyAlignment="0" applyProtection="0"/>
    <xf numFmtId="0" fontId="87" fillId="0" borderId="0" applyFont="0" applyFill="0" applyBorder="0" applyAlignment="0" applyProtection="0"/>
    <xf numFmtId="216" fontId="88" fillId="0" borderId="0" applyFont="0" applyFill="0" applyBorder="0" applyAlignment="0" applyProtection="0"/>
    <xf numFmtId="207" fontId="86" fillId="0" borderId="0" applyFont="0" applyFill="0" applyBorder="0" applyAlignment="0" applyProtection="0"/>
    <xf numFmtId="0" fontId="87" fillId="0" borderId="0" applyFont="0" applyFill="0" applyBorder="0" applyAlignment="0" applyProtection="0"/>
    <xf numFmtId="217" fontId="86" fillId="0" borderId="0" applyFont="0" applyFill="0" applyBorder="0" applyAlignment="0" applyProtection="0"/>
    <xf numFmtId="0" fontId="11" fillId="0" borderId="0">
      <alignment horizontal="center" wrapText="1"/>
      <protection locked="0"/>
    </xf>
    <xf numFmtId="0" fontId="25" fillId="0" borderId="0">
      <alignment horizontal="center" wrapText="1"/>
      <protection locked="0"/>
    </xf>
    <xf numFmtId="0" fontId="89" fillId="0" borderId="0" applyNumberFormat="0" applyBorder="0" applyAlignment="0">
      <alignment horizontal="center"/>
    </xf>
    <xf numFmtId="205" fontId="90" fillId="0" borderId="0" applyFont="0" applyFill="0" applyBorder="0" applyAlignment="0" applyProtection="0"/>
    <xf numFmtId="0" fontId="91" fillId="0" borderId="0" applyFont="0" applyFill="0" applyBorder="0" applyAlignment="0" applyProtection="0"/>
    <xf numFmtId="218" fontId="49" fillId="0" borderId="0" applyFont="0" applyFill="0" applyBorder="0" applyAlignment="0" applyProtection="0"/>
    <xf numFmtId="194" fontId="90" fillId="0" borderId="0" applyFont="0" applyFill="0" applyBorder="0" applyAlignment="0" applyProtection="0"/>
    <xf numFmtId="0" fontId="91" fillId="0" borderId="0" applyFont="0" applyFill="0" applyBorder="0" applyAlignment="0" applyProtection="0"/>
    <xf numFmtId="219" fontId="49" fillId="0" borderId="0" applyFont="0" applyFill="0" applyBorder="0" applyAlignment="0" applyProtection="0"/>
    <xf numFmtId="186" fontId="42" fillId="0" borderId="0" applyFont="0" applyFill="0" applyBorder="0" applyAlignment="0" applyProtection="0"/>
    <xf numFmtId="191" fontId="42" fillId="0" borderId="0" applyFont="0" applyFill="0" applyBorder="0" applyAlignment="0" applyProtection="0"/>
    <xf numFmtId="0" fontId="92" fillId="9" borderId="0" applyNumberFormat="0" applyBorder="0" applyAlignment="0" applyProtection="0"/>
    <xf numFmtId="0" fontId="93" fillId="0" borderId="0" applyNumberFormat="0" applyFill="0" applyBorder="0" applyAlignment="0" applyProtection="0"/>
    <xf numFmtId="0" fontId="91" fillId="0" borderId="0"/>
    <xf numFmtId="0" fontId="38" fillId="0" borderId="0"/>
    <xf numFmtId="0" fontId="4" fillId="0" borderId="0"/>
    <xf numFmtId="0" fontId="91" fillId="0" borderId="0"/>
    <xf numFmtId="0" fontId="94" fillId="0" borderId="0"/>
    <xf numFmtId="0" fontId="95" fillId="0" borderId="0"/>
    <xf numFmtId="0" fontId="96" fillId="0" borderId="0"/>
    <xf numFmtId="220" fontId="64" fillId="0" borderId="0" applyFill="0" applyBorder="0" applyAlignment="0"/>
    <xf numFmtId="221" fontId="43" fillId="0" borderId="0" applyFill="0" applyBorder="0" applyAlignment="0"/>
    <xf numFmtId="222" fontId="97"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4"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5" fontId="51" fillId="0" borderId="0" applyFill="0" applyBorder="0" applyAlignment="0"/>
    <xf numFmtId="226"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7" fontId="51" fillId="0" borderId="0" applyFill="0" applyBorder="0" applyAlignment="0"/>
    <xf numFmtId="228" fontId="8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29" fontId="51" fillId="0" borderId="0" applyFill="0" applyBorder="0" applyAlignment="0"/>
    <xf numFmtId="230" fontId="97"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2" fontId="97"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22" fontId="97"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0" fontId="98" fillId="26" borderId="19" applyNumberFormat="0" applyAlignment="0" applyProtection="0"/>
    <xf numFmtId="0" fontId="99" fillId="0" borderId="0"/>
    <xf numFmtId="0" fontId="100" fillId="0" borderId="0"/>
    <xf numFmtId="0" fontId="101" fillId="0" borderId="0" applyFill="0" applyBorder="0" applyProtection="0">
      <alignment horizontal="center"/>
      <protection locked="0"/>
    </xf>
    <xf numFmtId="234" fontId="49" fillId="0" borderId="0" applyFont="0" applyFill="0" applyBorder="0" applyAlignment="0" applyProtection="0"/>
    <xf numFmtId="0" fontId="102" fillId="0" borderId="5">
      <alignment horizontal="center"/>
    </xf>
    <xf numFmtId="235" fontId="103" fillId="0" borderId="0"/>
    <xf numFmtId="235" fontId="103" fillId="0" borderId="0"/>
    <xf numFmtId="235" fontId="103" fillId="0" borderId="0"/>
    <xf numFmtId="235" fontId="103" fillId="0" borderId="0"/>
    <xf numFmtId="235" fontId="103" fillId="0" borderId="0"/>
    <xf numFmtId="235" fontId="103" fillId="0" borderId="0"/>
    <xf numFmtId="235" fontId="103" fillId="0" borderId="0"/>
    <xf numFmtId="235" fontId="103" fillId="0" borderId="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236" fontId="51" fillId="0" borderId="0" applyFont="0" applyFill="0" applyBorder="0" applyAlignment="0" applyProtection="0"/>
    <xf numFmtId="167" fontId="51" fillId="0" borderId="0" applyFont="0" applyFill="0" applyBorder="0" applyAlignment="0" applyProtection="0"/>
    <xf numFmtId="167" fontId="104" fillId="0" borderId="0" applyFont="0" applyFill="0" applyBorder="0" applyAlignment="0" applyProtection="0"/>
    <xf numFmtId="174" fontId="35"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204"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73" fontId="37" fillId="0" borderId="0" applyProtection="0"/>
    <xf numFmtId="204"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5" fontId="37" fillId="0" borderId="0" applyFont="0" applyFill="0" applyBorder="0" applyAlignment="0" applyProtection="0"/>
    <xf numFmtId="176" fontId="37" fillId="0" borderId="0" applyFont="0" applyFill="0" applyBorder="0" applyAlignment="0" applyProtection="0"/>
    <xf numFmtId="167" fontId="40" fillId="0" borderId="0" applyFont="0" applyFill="0" applyBorder="0" applyAlignment="0" applyProtection="0"/>
    <xf numFmtId="174" fontId="37"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167" fontId="51" fillId="0" borderId="0" applyFont="0" applyFill="0" applyBorder="0" applyAlignment="0" applyProtection="0"/>
    <xf numFmtId="230" fontId="97"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1" fontId="51" fillId="0" borderId="0" applyFont="0" applyFill="0" applyBorder="0" applyAlignment="0" applyProtection="0"/>
    <xf numFmtId="237" fontId="41" fillId="0" borderId="0" applyFont="0" applyFill="0" applyBorder="0" applyAlignment="0" applyProtection="0"/>
    <xf numFmtId="238" fontId="37" fillId="0" borderId="0" applyFont="0" applyFill="0" applyBorder="0" applyAlignment="0" applyProtection="0"/>
    <xf numFmtId="239" fontId="105" fillId="0" borderId="0" applyFont="0" applyFill="0" applyBorder="0" applyAlignment="0" applyProtection="0"/>
    <xf numFmtId="240" fontId="37" fillId="0" borderId="0" applyFont="0" applyFill="0" applyBorder="0" applyAlignment="0" applyProtection="0"/>
    <xf numFmtId="241" fontId="105" fillId="0" borderId="0" applyFont="0" applyFill="0" applyBorder="0" applyAlignment="0" applyProtection="0"/>
    <xf numFmtId="242" fontId="37" fillId="0" borderId="0" applyFont="0" applyFill="0" applyBorder="0" applyAlignment="0" applyProtection="0"/>
    <xf numFmtId="176" fontId="40" fillId="0" borderId="0" applyFont="0" applyFill="0" applyBorder="0" applyAlignment="0" applyProtection="0"/>
    <xf numFmtId="169" fontId="40" fillId="0" borderId="0" applyFont="0" applyFill="0" applyBorder="0" applyAlignment="0" applyProtection="0"/>
    <xf numFmtId="169" fontId="51" fillId="0" borderId="0" applyFont="0" applyFill="0" applyBorder="0" applyAlignment="0" applyProtection="0"/>
    <xf numFmtId="43" fontId="40" fillId="0" borderId="0" applyFont="0" applyFill="0" applyBorder="0" applyAlignment="0" applyProtection="0"/>
    <xf numFmtId="243" fontId="40" fillId="0" borderId="0" applyFont="0" applyFill="0" applyBorder="0" applyAlignment="0" applyProtection="0"/>
    <xf numFmtId="169" fontId="40" fillId="0" borderId="0" applyFont="0" applyFill="0" applyBorder="0" applyAlignment="0" applyProtection="0"/>
    <xf numFmtId="177" fontId="40"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10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44"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44" fontId="40" fillId="0" borderId="0" applyFont="0" applyFill="0" applyBorder="0" applyAlignment="0" applyProtection="0"/>
    <xf numFmtId="245" fontId="40" fillId="0" borderId="0" applyFont="0" applyFill="0" applyBorder="0" applyAlignment="0" applyProtection="0"/>
    <xf numFmtId="245" fontId="40" fillId="0" borderId="0" applyFont="0" applyFill="0" applyBorder="0" applyAlignment="0" applyProtection="0"/>
    <xf numFmtId="169" fontId="51" fillId="0" borderId="0" applyFont="0" applyFill="0" applyBorder="0" applyAlignment="0" applyProtection="0"/>
    <xf numFmtId="169" fontId="31" fillId="0" borderId="0" applyFont="0" applyFill="0" applyBorder="0" applyAlignment="0" applyProtection="0"/>
    <xf numFmtId="245" fontId="40" fillId="0" borderId="0" applyFont="0" applyFill="0" applyBorder="0" applyAlignment="0" applyProtection="0"/>
    <xf numFmtId="245" fontId="40" fillId="0" borderId="0" applyFont="0" applyFill="0" applyBorder="0" applyAlignment="0" applyProtection="0"/>
    <xf numFmtId="169" fontId="51"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76"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51" fillId="0" borderId="0" applyFont="0" applyFill="0" applyBorder="0" applyAlignment="0" applyProtection="0"/>
    <xf numFmtId="169" fontId="40"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71" fillId="0" borderId="0" applyFont="0" applyFill="0" applyBorder="0" applyAlignment="0" applyProtection="0"/>
    <xf numFmtId="169" fontId="107" fillId="0" borderId="0" applyFont="0" applyFill="0" applyBorder="0" applyAlignment="0" applyProtection="0"/>
    <xf numFmtId="176" fontId="108"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69" fontId="40"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5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69" fontId="109" fillId="0" borderId="0" applyFont="0" applyFill="0" applyBorder="0" applyAlignment="0" applyProtection="0"/>
    <xf numFmtId="0"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95" fontId="51" fillId="0" borderId="0" applyFont="0" applyFill="0" applyBorder="0" applyAlignment="0" applyProtection="0"/>
    <xf numFmtId="169" fontId="24"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51" fillId="0" borderId="0" applyFont="0" applyFill="0" applyBorder="0" applyAlignment="0" applyProtection="0"/>
    <xf numFmtId="214" fontId="51" fillId="0" borderId="0" applyFont="0" applyFill="0" applyBorder="0" applyAlignment="0" applyProtection="0"/>
    <xf numFmtId="169" fontId="40" fillId="0" borderId="0" applyFont="0" applyFill="0" applyBorder="0" applyAlignment="0" applyProtection="0"/>
    <xf numFmtId="246" fontId="40" fillId="0" borderId="0" applyFont="0" applyFill="0" applyBorder="0" applyAlignment="0" applyProtection="0"/>
    <xf numFmtId="247" fontId="40" fillId="0" borderId="0" applyFont="0" applyFill="0" applyBorder="0" applyAlignment="0" applyProtection="0"/>
    <xf numFmtId="246" fontId="40" fillId="0" borderId="0" applyFont="0" applyFill="0" applyBorder="0" applyAlignment="0" applyProtection="0"/>
    <xf numFmtId="169" fontId="40" fillId="0" borderId="0" applyFont="0" applyFill="0" applyBorder="0" applyAlignment="0" applyProtection="0"/>
    <xf numFmtId="169" fontId="106" fillId="0" borderId="0" applyFont="0" applyFill="0" applyBorder="0" applyAlignment="0" applyProtection="0"/>
    <xf numFmtId="169" fontId="40" fillId="0" borderId="0" applyFont="0" applyFill="0" applyBorder="0" applyAlignment="0" applyProtection="0"/>
    <xf numFmtId="248" fontId="51" fillId="0" borderId="0" applyFont="0" applyFill="0" applyBorder="0" applyAlignment="0" applyProtection="0"/>
    <xf numFmtId="169" fontId="40" fillId="0" borderId="0" applyFont="0" applyFill="0" applyBorder="0" applyAlignment="0" applyProtection="0"/>
    <xf numFmtId="169" fontId="43"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95" fontId="51" fillId="0" borderId="0" applyFont="0" applyFill="0" applyBorder="0" applyAlignment="0" applyProtection="0"/>
    <xf numFmtId="168" fontId="37" fillId="0" borderId="0" applyFont="0" applyFill="0" applyBorder="0" applyAlignment="0" applyProtection="0"/>
    <xf numFmtId="169" fontId="107" fillId="0" borderId="0" applyFont="0" applyFill="0" applyBorder="0" applyAlignment="0" applyProtection="0"/>
    <xf numFmtId="0" fontId="40" fillId="0" borderId="0" applyFont="0" applyFill="0" applyBorder="0" applyAlignment="0" applyProtection="0"/>
    <xf numFmtId="249" fontId="37"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249" fontId="37" fillId="0" borderId="0" applyFont="0" applyFill="0" applyBorder="0" applyAlignment="0" applyProtection="0"/>
    <xf numFmtId="250" fontId="68" fillId="0" borderId="0" applyFont="0" applyFill="0" applyBorder="0" applyAlignment="0" applyProtection="0"/>
    <xf numFmtId="169" fontId="40" fillId="0" borderId="0" applyFont="0" applyFill="0" applyBorder="0" applyAlignment="0" applyProtection="0"/>
    <xf numFmtId="249" fontId="37"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40" fillId="0" borderId="0" applyFont="0" applyFill="0" applyBorder="0" applyAlignment="0" applyProtection="0"/>
    <xf numFmtId="169" fontId="51" fillId="0" borderId="0" applyFont="0" applyFill="0" applyBorder="0" applyAlignment="0" applyProtection="0"/>
    <xf numFmtId="169" fontId="40" fillId="0" borderId="0" applyFont="0" applyFill="0" applyBorder="0" applyAlignment="0" applyProtection="0"/>
    <xf numFmtId="169" fontId="110" fillId="0" borderId="0" applyFont="0" applyFill="0" applyBorder="0" applyAlignment="0" applyProtection="0"/>
    <xf numFmtId="169" fontId="40" fillId="0" borderId="0" applyFont="0" applyFill="0" applyBorder="0" applyAlignment="0" applyProtection="0"/>
    <xf numFmtId="250" fontId="68" fillId="0" borderId="0" applyFont="0" applyFill="0" applyBorder="0" applyAlignment="0" applyProtection="0"/>
    <xf numFmtId="250" fontId="68" fillId="0" borderId="0" applyFont="0" applyFill="0" applyBorder="0" applyAlignment="0" applyProtection="0"/>
    <xf numFmtId="43" fontId="40"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251" fontId="51" fillId="0" borderId="0" applyFont="0" applyFill="0" applyBorder="0" applyAlignment="0" applyProtection="0"/>
    <xf numFmtId="0" fontId="51" fillId="0" borderId="0" applyFont="0" applyFill="0" applyBorder="0" applyAlignment="0" applyProtection="0"/>
    <xf numFmtId="169" fontId="51" fillId="0" borderId="0" applyFont="0" applyFill="0" applyBorder="0" applyAlignment="0" applyProtection="0"/>
    <xf numFmtId="176" fontId="35"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75" fontId="37" fillId="0" borderId="0" applyProtection="0"/>
    <xf numFmtId="169" fontId="40" fillId="0" borderId="0" applyFont="0" applyFill="0" applyBorder="0" applyAlignment="0" applyProtection="0"/>
    <xf numFmtId="169" fontId="40" fillId="0" borderId="0" applyFont="0" applyFill="0" applyBorder="0" applyAlignment="0" applyProtection="0"/>
    <xf numFmtId="169" fontId="51"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106"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76" fontId="37" fillId="0" borderId="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0" fontId="6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6"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106" fillId="0" borderId="0" applyFont="0" applyFill="0" applyBorder="0" applyAlignment="0" applyProtection="0"/>
    <xf numFmtId="169" fontId="51"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252" fontId="31" fillId="0" borderId="0" applyFont="0" applyFill="0" applyBorder="0" applyAlignment="0" applyProtection="0"/>
    <xf numFmtId="169" fontId="51" fillId="0" borderId="0" applyFont="0" applyFill="0" applyBorder="0" applyAlignment="0" applyProtection="0"/>
    <xf numFmtId="253" fontId="31" fillId="0" borderId="0" applyFont="0" applyFill="0" applyBorder="0" applyAlignment="0" applyProtection="0"/>
    <xf numFmtId="169" fontId="51" fillId="0" borderId="0" applyFont="0" applyFill="0" applyBorder="0" applyAlignment="0" applyProtection="0"/>
    <xf numFmtId="193" fontId="40" fillId="0" borderId="0" applyFont="0" applyFill="0" applyBorder="0" applyAlignment="0" applyProtection="0"/>
    <xf numFmtId="193" fontId="40" fillId="0" borderId="0" applyFont="0" applyFill="0" applyBorder="0" applyAlignment="0" applyProtection="0"/>
    <xf numFmtId="176" fontId="40" fillId="0" borderId="0" applyFont="0" applyFill="0" applyBorder="0" applyAlignment="0" applyProtection="0"/>
    <xf numFmtId="175" fontId="37" fillId="0" borderId="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31" fillId="0" borderId="0" applyFont="0" applyFill="0" applyBorder="0" applyAlignment="0" applyProtection="0"/>
    <xf numFmtId="169" fontId="107" fillId="0" borderId="0" applyFont="0" applyFill="0" applyBorder="0" applyAlignment="0" applyProtection="0"/>
    <xf numFmtId="169" fontId="107"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76" fontId="51" fillId="0" borderId="0" applyFont="0" applyFill="0" applyBorder="0" applyAlignment="0" applyProtection="0"/>
    <xf numFmtId="193" fontId="51" fillId="0" borderId="0" applyFont="0" applyFill="0" applyBorder="0" applyAlignment="0" applyProtection="0"/>
    <xf numFmtId="193" fontId="51" fillId="0" borderId="0" applyFont="0" applyFill="0" applyBorder="0" applyAlignment="0" applyProtection="0"/>
    <xf numFmtId="193" fontId="51" fillId="0" borderId="0" applyFont="0" applyFill="0" applyBorder="0" applyAlignment="0" applyProtection="0"/>
    <xf numFmtId="193" fontId="51" fillId="0" borderId="0" applyFont="0" applyFill="0" applyBorder="0" applyAlignment="0" applyProtection="0"/>
    <xf numFmtId="193" fontId="51" fillId="0" borderId="0" applyFont="0" applyFill="0" applyBorder="0" applyAlignment="0" applyProtection="0"/>
    <xf numFmtId="193" fontId="51" fillId="0" borderId="0" applyFont="0" applyFill="0" applyBorder="0" applyAlignment="0" applyProtection="0"/>
    <xf numFmtId="0" fontId="51"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106" fillId="0" borderId="0" applyFont="0" applyFill="0" applyBorder="0" applyAlignment="0" applyProtection="0"/>
    <xf numFmtId="169" fontId="51" fillId="0" borderId="0" applyFont="0" applyFill="0" applyBorder="0" applyAlignment="0" applyProtection="0"/>
    <xf numFmtId="169" fontId="40" fillId="0" borderId="0" applyFont="0" applyFill="0" applyBorder="0" applyAlignment="0" applyProtection="0"/>
    <xf numFmtId="193" fontId="40" fillId="0" borderId="0" applyFont="0" applyFill="0" applyBorder="0" applyAlignment="0" applyProtection="0"/>
    <xf numFmtId="169" fontId="40" fillId="0" borderId="0" applyFont="0" applyFill="0" applyBorder="0" applyAlignment="0" applyProtection="0"/>
    <xf numFmtId="193" fontId="51" fillId="0" borderId="0" applyFont="0" applyFill="0" applyBorder="0" applyAlignment="0" applyProtection="0"/>
    <xf numFmtId="169" fontId="40" fillId="0" borderId="0" applyFont="0" applyFill="0" applyBorder="0" applyAlignment="0" applyProtection="0"/>
    <xf numFmtId="193" fontId="51" fillId="0" borderId="0" applyFont="0" applyFill="0" applyBorder="0" applyAlignment="0" applyProtection="0"/>
    <xf numFmtId="176" fontId="51" fillId="0" borderId="0" applyFont="0" applyFill="0" applyBorder="0" applyAlignment="0" applyProtection="0"/>
    <xf numFmtId="176" fontId="37" fillId="0" borderId="0" applyProtection="0"/>
    <xf numFmtId="193" fontId="51" fillId="0" borderId="0" applyFont="0" applyFill="0" applyBorder="0" applyAlignment="0" applyProtection="0"/>
    <xf numFmtId="193" fontId="51" fillId="0" borderId="0" applyFont="0" applyFill="0" applyBorder="0" applyAlignment="0" applyProtection="0"/>
    <xf numFmtId="193" fontId="51" fillId="0" borderId="0" applyFont="0" applyFill="0" applyBorder="0" applyAlignment="0" applyProtection="0"/>
    <xf numFmtId="193" fontId="51" fillId="0" borderId="0" applyFont="0" applyFill="0" applyBorder="0" applyAlignment="0" applyProtection="0"/>
    <xf numFmtId="169" fontId="40"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33" fillId="0" borderId="0" applyFont="0" applyFill="0" applyBorder="0" applyAlignment="0" applyProtection="0"/>
    <xf numFmtId="169" fontId="104" fillId="0" borderId="0" applyFont="0" applyFill="0" applyBorder="0" applyAlignment="0" applyProtection="0"/>
    <xf numFmtId="176" fontId="40" fillId="0" borderId="0" applyFont="0" applyFill="0" applyBorder="0" applyAlignment="0" applyProtection="0"/>
    <xf numFmtId="176" fontId="37" fillId="0" borderId="0" applyFont="0" applyFill="0" applyBorder="0" applyAlignment="0" applyProtection="0"/>
    <xf numFmtId="169" fontId="106" fillId="0" borderId="0" applyFont="0" applyFill="0" applyBorder="0" applyAlignment="0" applyProtection="0"/>
    <xf numFmtId="169" fontId="24" fillId="0" borderId="0" applyFont="0" applyFill="0" applyBorder="0" applyAlignment="0" applyProtection="0"/>
    <xf numFmtId="169" fontId="51" fillId="0" borderId="0" applyFont="0" applyFill="0" applyBorder="0" applyAlignment="0" applyProtection="0"/>
    <xf numFmtId="169" fontId="43" fillId="0" borderId="0" applyFont="0" applyFill="0" applyBorder="0" applyAlignment="0" applyProtection="0"/>
    <xf numFmtId="193" fontId="4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43" fillId="0" borderId="0" applyFont="0" applyFill="0" applyBorder="0" applyAlignment="0" applyProtection="0"/>
    <xf numFmtId="169" fontId="40" fillId="0" borderId="0" applyFont="0" applyFill="0" applyBorder="0" applyAlignment="0" applyProtection="0"/>
    <xf numFmtId="169" fontId="43" fillId="0" borderId="0" applyFont="0" applyFill="0" applyBorder="0" applyAlignment="0" applyProtection="0"/>
    <xf numFmtId="169" fontId="106" fillId="0" borderId="0" applyFont="0" applyFill="0" applyBorder="0" applyAlignment="0" applyProtection="0"/>
    <xf numFmtId="169" fontId="51" fillId="0" borderId="0" applyFont="0" applyFill="0" applyBorder="0" applyAlignment="0" applyProtection="0"/>
    <xf numFmtId="169" fontId="51" fillId="0" borderId="0" applyFont="0" applyFill="0" applyBorder="0" applyAlignment="0" applyProtection="0"/>
    <xf numFmtId="176" fontId="40" fillId="0" borderId="0" applyFont="0" applyFill="0" applyBorder="0" applyAlignment="0" applyProtection="0"/>
    <xf numFmtId="230" fontId="40" fillId="0" borderId="0" applyFont="0" applyFill="0" applyBorder="0" applyAlignment="0" applyProtection="0"/>
    <xf numFmtId="230" fontId="40" fillId="0" borderId="0" applyFont="0" applyFill="0" applyBorder="0" applyAlignment="0" applyProtection="0"/>
    <xf numFmtId="169" fontId="106" fillId="0" borderId="0" applyFont="0" applyFill="0" applyBorder="0" applyAlignment="0" applyProtection="0"/>
    <xf numFmtId="178" fontId="40" fillId="0" borderId="0" applyFont="0" applyFill="0" applyBorder="0" applyAlignment="0" applyProtection="0"/>
    <xf numFmtId="169" fontId="40" fillId="0" borderId="0" applyFont="0" applyFill="0" applyBorder="0" applyAlignment="0" applyProtection="0"/>
    <xf numFmtId="176" fontId="40" fillId="0" borderId="0" applyFont="0" applyFill="0" applyBorder="0" applyAlignment="0" applyProtection="0"/>
    <xf numFmtId="169" fontId="40" fillId="0" borderId="0" applyFont="0" applyFill="0" applyBorder="0" applyAlignment="0" applyProtection="0"/>
    <xf numFmtId="254" fontId="24" fillId="0" borderId="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37" fillId="0" borderId="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3" fontId="51" fillId="0" borderId="0" applyFont="0" applyFill="0" applyBorder="0" applyAlignment="0" applyProtection="0"/>
    <xf numFmtId="0" fontId="39" fillId="0" borderId="0" applyNumberFormat="0" applyFill="0" applyBorder="0" applyAlignment="0" applyProtection="0"/>
    <xf numFmtId="0" fontId="111" fillId="0" borderId="0">
      <alignment horizontal="center"/>
    </xf>
    <xf numFmtId="0" fontId="112" fillId="0" borderId="0" applyNumberFormat="0" applyAlignment="0">
      <alignment horizontal="left"/>
    </xf>
    <xf numFmtId="192" fontId="113" fillId="0" borderId="0" applyFont="0" applyFill="0" applyBorder="0" applyAlignment="0" applyProtection="0"/>
    <xf numFmtId="255" fontId="114" fillId="0" borderId="0" applyFill="0" applyBorder="0" applyProtection="0"/>
    <xf numFmtId="256" fontId="41" fillId="0" borderId="0" applyFont="0" applyFill="0" applyBorder="0" applyAlignment="0" applyProtection="0"/>
    <xf numFmtId="257" fontId="24" fillId="0" borderId="0" applyFill="0" applyBorder="0" applyProtection="0"/>
    <xf numFmtId="257" fontId="24" fillId="0" borderId="15" applyFill="0" applyProtection="0"/>
    <xf numFmtId="257" fontId="24" fillId="0" borderId="20" applyFill="0" applyProtection="0"/>
    <xf numFmtId="258" fontId="38" fillId="0" borderId="0" applyFont="0" applyFill="0" applyBorder="0" applyAlignment="0" applyProtection="0"/>
    <xf numFmtId="259" fontId="115" fillId="0" borderId="0" applyFont="0" applyFill="0" applyBorder="0" applyAlignment="0" applyProtection="0"/>
    <xf numFmtId="260"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1" fontId="51" fillId="0" borderId="0" applyFont="0" applyFill="0" applyBorder="0" applyAlignment="0" applyProtection="0"/>
    <xf numFmtId="262" fontId="115" fillId="0" borderId="0" applyFont="0" applyFill="0" applyBorder="0" applyAlignment="0" applyProtection="0"/>
    <xf numFmtId="222" fontId="97"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23" fontId="51" fillId="0" borderId="0" applyFont="0" applyFill="0" applyBorder="0" applyAlignment="0" applyProtection="0"/>
    <xf numFmtId="263" fontId="105" fillId="0" borderId="0" applyFont="0" applyFill="0" applyBorder="0" applyAlignment="0" applyProtection="0"/>
    <xf numFmtId="264" fontId="37" fillId="0" borderId="0" applyFont="0" applyFill="0" applyBorder="0" applyAlignment="0" applyProtection="0"/>
    <xf numFmtId="265" fontId="105" fillId="0" borderId="0" applyFont="0" applyFill="0" applyBorder="0" applyAlignment="0" applyProtection="0"/>
    <xf numFmtId="266" fontId="105" fillId="0" borderId="0" applyFont="0" applyFill="0" applyBorder="0" applyAlignment="0" applyProtection="0"/>
    <xf numFmtId="267" fontId="37" fillId="0" borderId="0" applyFont="0" applyFill="0" applyBorder="0" applyAlignment="0" applyProtection="0"/>
    <xf numFmtId="268" fontId="105" fillId="0" borderId="0" applyFont="0" applyFill="0" applyBorder="0" applyAlignment="0" applyProtection="0"/>
    <xf numFmtId="269" fontId="105" fillId="0" borderId="0" applyFont="0" applyFill="0" applyBorder="0" applyAlignment="0" applyProtection="0"/>
    <xf numFmtId="270" fontId="37" fillId="0" borderId="0" applyFont="0" applyFill="0" applyBorder="0" applyAlignment="0" applyProtection="0"/>
    <xf numFmtId="271" fontId="105" fillId="0" borderId="0" applyFont="0" applyFill="0" applyBorder="0" applyAlignment="0" applyProtection="0"/>
    <xf numFmtId="168" fontId="40"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2" fontId="51" fillId="0" borderId="0" applyFont="0" applyFill="0" applyBorder="0" applyAlignment="0" applyProtection="0"/>
    <xf numFmtId="273"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5" fontId="37" fillId="0" borderId="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4" fontId="51" fillId="0" borderId="0" applyFont="0" applyFill="0" applyBorder="0" applyAlignment="0" applyProtection="0"/>
    <xf numFmtId="276" fontId="51" fillId="0" borderId="0"/>
    <xf numFmtId="276" fontId="51" fillId="0" borderId="0"/>
    <xf numFmtId="276" fontId="51" fillId="0" borderId="0"/>
    <xf numFmtId="276" fontId="51" fillId="0" borderId="0"/>
    <xf numFmtId="276" fontId="51" fillId="0" borderId="0"/>
    <xf numFmtId="276" fontId="51" fillId="0" borderId="0"/>
    <xf numFmtId="276" fontId="51" fillId="0" borderId="0"/>
    <xf numFmtId="276" fontId="51" fillId="0" borderId="0"/>
    <xf numFmtId="276" fontId="51" fillId="0" borderId="0"/>
    <xf numFmtId="276" fontId="51" fillId="0" borderId="0" applyProtection="0"/>
    <xf numFmtId="276" fontId="51" fillId="0" borderId="0"/>
    <xf numFmtId="276" fontId="51" fillId="0" borderId="0"/>
    <xf numFmtId="276" fontId="51" fillId="0" borderId="0"/>
    <xf numFmtId="276" fontId="51" fillId="0" borderId="0"/>
    <xf numFmtId="276" fontId="51" fillId="0" borderId="0"/>
    <xf numFmtId="276" fontId="51" fillId="0" borderId="0"/>
    <xf numFmtId="276" fontId="51" fillId="0" borderId="0"/>
    <xf numFmtId="0" fontId="116" fillId="27" borderId="21" applyNumberFormat="0" applyAlignment="0" applyProtection="0"/>
    <xf numFmtId="178" fontId="71" fillId="0" borderId="0" applyFont="0" applyFill="0" applyBorder="0" applyAlignment="0" applyProtection="0"/>
    <xf numFmtId="1" fontId="117" fillId="0" borderId="6" applyBorder="0"/>
    <xf numFmtId="277" fontId="43" fillId="0" borderId="22"/>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37" fillId="0" borderId="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14" fontId="63" fillId="0" borderId="0" applyFill="0" applyBorder="0" applyAlignment="0"/>
    <xf numFmtId="14" fontId="62" fillId="0" borderId="0" applyFill="0" applyBorder="0" applyAlignment="0"/>
    <xf numFmtId="0" fontId="68" fillId="0" borderId="0" applyProtection="0"/>
    <xf numFmtId="3" fontId="118" fillId="0" borderId="8">
      <alignment horizontal="left" vertical="top" wrapText="1"/>
    </xf>
    <xf numFmtId="169" fontId="106" fillId="0" borderId="0" applyFont="0" applyFill="0" applyBorder="0" applyAlignment="0" applyProtection="0"/>
    <xf numFmtId="278" fontId="24" fillId="0" borderId="0" applyFill="0" applyBorder="0" applyProtection="0"/>
    <xf numFmtId="278" fontId="24" fillId="0" borderId="15" applyFill="0" applyProtection="0"/>
    <xf numFmtId="278" fontId="24" fillId="0" borderId="20" applyFill="0" applyProtection="0"/>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279" fontId="51" fillId="0" borderId="23">
      <alignment vertical="center"/>
    </xf>
    <xf numFmtId="0" fontId="51" fillId="0" borderId="0" applyFont="0" applyFill="0" applyBorder="0" applyAlignment="0" applyProtection="0"/>
    <xf numFmtId="0" fontId="51" fillId="0" borderId="0" applyFont="0" applyFill="0" applyBorder="0" applyAlignment="0" applyProtection="0"/>
    <xf numFmtId="280" fontId="43" fillId="0" borderId="0"/>
    <xf numFmtId="281" fontId="48" fillId="0" borderId="1"/>
    <xf numFmtId="281" fontId="48" fillId="0" borderId="1"/>
    <xf numFmtId="248" fontId="51" fillId="0" borderId="0"/>
    <xf numFmtId="248" fontId="51" fillId="0" borderId="0"/>
    <xf numFmtId="248" fontId="51" fillId="0" borderId="0"/>
    <xf numFmtId="248" fontId="51" fillId="0" borderId="0"/>
    <xf numFmtId="248" fontId="51" fillId="0" borderId="0"/>
    <xf numFmtId="248" fontId="51" fillId="0" borderId="0"/>
    <xf numFmtId="248" fontId="51" fillId="0" borderId="0"/>
    <xf numFmtId="248" fontId="51" fillId="0" borderId="0"/>
    <xf numFmtId="248" fontId="51" fillId="0" borderId="0"/>
    <xf numFmtId="248" fontId="51" fillId="0" borderId="0" applyProtection="0"/>
    <xf numFmtId="248" fontId="51" fillId="0" borderId="0"/>
    <xf numFmtId="248" fontId="51" fillId="0" borderId="0"/>
    <xf numFmtId="248" fontId="51" fillId="0" borderId="0"/>
    <xf numFmtId="248" fontId="51" fillId="0" borderId="0"/>
    <xf numFmtId="248" fontId="51" fillId="0" borderId="0"/>
    <xf numFmtId="248" fontId="51" fillId="0" borderId="0"/>
    <xf numFmtId="248" fontId="51" fillId="0" borderId="0"/>
    <xf numFmtId="282" fontId="48" fillId="0" borderId="0"/>
    <xf numFmtId="174" fontId="119" fillId="0" borderId="0" applyFont="0" applyFill="0" applyBorder="0" applyAlignment="0" applyProtection="0"/>
    <xf numFmtId="176" fontId="119" fillId="0" borderId="0" applyFont="0" applyFill="0" applyBorder="0" applyAlignment="0" applyProtection="0"/>
    <xf numFmtId="174" fontId="119" fillId="0" borderId="0" applyFont="0" applyFill="0" applyBorder="0" applyAlignment="0" applyProtection="0"/>
    <xf numFmtId="167"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04" fontId="119" fillId="0" borderId="0" applyFont="0" applyFill="0" applyBorder="0" applyAlignment="0" applyProtection="0"/>
    <xf numFmtId="283" fontId="81" fillId="0" borderId="0" applyFont="0" applyFill="0" applyBorder="0" applyAlignment="0" applyProtection="0"/>
    <xf numFmtId="283" fontId="81"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283" fontId="81" fillId="0" borderId="0" applyFont="0" applyFill="0" applyBorder="0" applyAlignment="0" applyProtection="0"/>
    <xf numFmtId="283" fontId="81" fillId="0" borderId="0" applyFont="0" applyFill="0" applyBorder="0" applyAlignment="0" applyProtection="0"/>
    <xf numFmtId="174" fontId="119" fillId="0" borderId="0" applyFont="0" applyFill="0" applyBorder="0" applyAlignment="0" applyProtection="0"/>
    <xf numFmtId="174" fontId="119" fillId="0" borderId="0" applyFont="0" applyFill="0" applyBorder="0" applyAlignment="0" applyProtection="0"/>
    <xf numFmtId="283" fontId="81" fillId="0" borderId="0" applyFont="0" applyFill="0" applyBorder="0" applyAlignment="0" applyProtection="0"/>
    <xf numFmtId="283" fontId="81" fillId="0" borderId="0" applyFont="0" applyFill="0" applyBorder="0" applyAlignment="0" applyProtection="0"/>
    <xf numFmtId="284" fontId="43" fillId="0" borderId="0" applyFont="0" applyFill="0" applyBorder="0" applyAlignment="0" applyProtection="0"/>
    <xf numFmtId="284" fontId="43" fillId="0" borderId="0" applyFont="0" applyFill="0" applyBorder="0" applyAlignment="0" applyProtection="0"/>
    <xf numFmtId="285" fontId="43" fillId="0" borderId="0" applyFont="0" applyFill="0" applyBorder="0" applyAlignment="0" applyProtection="0"/>
    <xf numFmtId="285" fontId="43"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167" fontId="120" fillId="0" borderId="0" applyFont="0" applyFill="0" applyBorder="0" applyAlignment="0" applyProtection="0"/>
    <xf numFmtId="167" fontId="120" fillId="0" borderId="0" applyFont="0" applyFill="0" applyBorder="0" applyAlignment="0" applyProtection="0"/>
    <xf numFmtId="41" fontId="119"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167" fontId="119" fillId="0" borderId="0" applyFont="0" applyFill="0" applyBorder="0" applyAlignment="0" applyProtection="0"/>
    <xf numFmtId="174" fontId="119" fillId="0" borderId="0" applyFont="0" applyFill="0" applyBorder="0" applyAlignment="0" applyProtection="0"/>
    <xf numFmtId="167" fontId="119" fillId="0" borderId="0" applyFont="0" applyFill="0" applyBorder="0" applyAlignment="0" applyProtection="0"/>
    <xf numFmtId="174" fontId="119" fillId="0" borderId="0" applyFont="0" applyFill="0" applyBorder="0" applyAlignment="0" applyProtection="0"/>
    <xf numFmtId="167" fontId="119" fillId="0" borderId="0" applyFont="0" applyFill="0" applyBorder="0" applyAlignment="0" applyProtection="0"/>
    <xf numFmtId="167" fontId="119" fillId="0" borderId="0" applyFont="0" applyFill="0" applyBorder="0" applyAlignment="0" applyProtection="0"/>
    <xf numFmtId="41" fontId="119" fillId="0" borderId="0" applyFont="0" applyFill="0" applyBorder="0" applyAlignment="0" applyProtection="0"/>
    <xf numFmtId="41" fontId="119" fillId="0" borderId="0" applyFont="0" applyFill="0" applyBorder="0" applyAlignment="0" applyProtection="0"/>
    <xf numFmtId="167" fontId="119" fillId="0" borderId="0" applyFont="0" applyFill="0" applyBorder="0" applyAlignment="0" applyProtection="0"/>
    <xf numFmtId="176" fontId="119" fillId="0" borderId="0" applyFont="0" applyFill="0" applyBorder="0" applyAlignment="0" applyProtection="0"/>
    <xf numFmtId="169"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193" fontId="119" fillId="0" borderId="0" applyFont="0" applyFill="0" applyBorder="0" applyAlignment="0" applyProtection="0"/>
    <xf numFmtId="286" fontId="81" fillId="0" borderId="0" applyFont="0" applyFill="0" applyBorder="0" applyAlignment="0" applyProtection="0"/>
    <xf numFmtId="286" fontId="81" fillId="0" borderId="0" applyFont="0" applyFill="0" applyBorder="0" applyAlignment="0" applyProtection="0"/>
    <xf numFmtId="169" fontId="120" fillId="0" borderId="0" applyFont="0" applyFill="0" applyBorder="0" applyAlignment="0" applyProtection="0"/>
    <xf numFmtId="169" fontId="120" fillId="0" borderId="0" applyFont="0" applyFill="0" applyBorder="0" applyAlignment="0" applyProtection="0"/>
    <xf numFmtId="286" fontId="81" fillId="0" borderId="0" applyFont="0" applyFill="0" applyBorder="0" applyAlignment="0" applyProtection="0"/>
    <xf numFmtId="286" fontId="81" fillId="0" borderId="0" applyFont="0" applyFill="0" applyBorder="0" applyAlignment="0" applyProtection="0"/>
    <xf numFmtId="176" fontId="119" fillId="0" borderId="0" applyFont="0" applyFill="0" applyBorder="0" applyAlignment="0" applyProtection="0"/>
    <xf numFmtId="176" fontId="119" fillId="0" borderId="0" applyFont="0" applyFill="0" applyBorder="0" applyAlignment="0" applyProtection="0"/>
    <xf numFmtId="286" fontId="81" fillId="0" borderId="0" applyFont="0" applyFill="0" applyBorder="0" applyAlignment="0" applyProtection="0"/>
    <xf numFmtId="286" fontId="81" fillId="0" borderId="0" applyFont="0" applyFill="0" applyBorder="0" applyAlignment="0" applyProtection="0"/>
    <xf numFmtId="172" fontId="43" fillId="0" borderId="0" applyFont="0" applyFill="0" applyBorder="0" applyAlignment="0" applyProtection="0"/>
    <xf numFmtId="172" fontId="43" fillId="0" borderId="0" applyFont="0" applyFill="0" applyBorder="0" applyAlignment="0" applyProtection="0"/>
    <xf numFmtId="287" fontId="43" fillId="0" borderId="0" applyFont="0" applyFill="0" applyBorder="0" applyAlignment="0" applyProtection="0"/>
    <xf numFmtId="287" fontId="43"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169" fontId="120" fillId="0" borderId="0" applyFont="0" applyFill="0" applyBorder="0" applyAlignment="0" applyProtection="0"/>
    <xf numFmtId="169" fontId="120" fillId="0" borderId="0" applyFont="0" applyFill="0" applyBorder="0" applyAlignment="0" applyProtection="0"/>
    <xf numFmtId="43"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169" fontId="119" fillId="0" borderId="0" applyFont="0" applyFill="0" applyBorder="0" applyAlignment="0" applyProtection="0"/>
    <xf numFmtId="176" fontId="119" fillId="0" borderId="0" applyFont="0" applyFill="0" applyBorder="0" applyAlignment="0" applyProtection="0"/>
    <xf numFmtId="169" fontId="119" fillId="0" borderId="0" applyFont="0" applyFill="0" applyBorder="0" applyAlignment="0" applyProtection="0"/>
    <xf numFmtId="176" fontId="119" fillId="0" borderId="0" applyFont="0" applyFill="0" applyBorder="0" applyAlignment="0" applyProtection="0"/>
    <xf numFmtId="169" fontId="119" fillId="0" borderId="0" applyFont="0" applyFill="0" applyBorder="0" applyAlignment="0" applyProtection="0"/>
    <xf numFmtId="169" fontId="119" fillId="0" borderId="0" applyFont="0" applyFill="0" applyBorder="0" applyAlignment="0" applyProtection="0"/>
    <xf numFmtId="43" fontId="119" fillId="0" borderId="0" applyFont="0" applyFill="0" applyBorder="0" applyAlignment="0" applyProtection="0"/>
    <xf numFmtId="43" fontId="119" fillId="0" borderId="0" applyFont="0" applyFill="0" applyBorder="0" applyAlignment="0" applyProtection="0"/>
    <xf numFmtId="169" fontId="119" fillId="0" borderId="0" applyFont="0" applyFill="0" applyBorder="0" applyAlignment="0" applyProtection="0"/>
    <xf numFmtId="3" fontId="43" fillId="0" borderId="0" applyFont="0" applyBorder="0" applyAlignment="0"/>
    <xf numFmtId="0" fontId="8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22" fontId="97"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30" fontId="97"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2" fontId="97"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22" fontId="97"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0" fontId="121" fillId="0" borderId="0" applyNumberFormat="0" applyAlignment="0">
      <alignment horizontal="left"/>
    </xf>
    <xf numFmtId="0" fontId="122" fillId="0" borderId="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288" fontId="51" fillId="0" borderId="0" applyFont="0" applyFill="0" applyBorder="0" applyAlignment="0" applyProtection="0"/>
    <xf numFmtId="0" fontId="123" fillId="0" borderId="0"/>
    <xf numFmtId="0" fontId="124" fillId="0" borderId="0" applyNumberFormat="0" applyFill="0" applyBorder="0" applyAlignment="0" applyProtection="0"/>
    <xf numFmtId="3" fontId="43" fillId="0" borderId="0" applyFont="0" applyBorder="0" applyAlignment="0"/>
    <xf numFmtId="0" fontId="51" fillId="0" borderId="0"/>
    <xf numFmtId="0" fontId="51" fillId="0" borderId="0"/>
    <xf numFmtId="0" fontId="51" fillId="0" borderId="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37" fillId="0" borderId="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2" fontId="51" fillId="0" borderId="0" applyFont="0" applyFill="0" applyBorder="0" applyAlignment="0" applyProtection="0"/>
    <xf numFmtId="0" fontId="125" fillId="0" borderId="0" applyNumberFormat="0" applyFill="0" applyBorder="0" applyAlignment="0" applyProtection="0"/>
    <xf numFmtId="0" fontId="126" fillId="0" borderId="0" applyNumberFormat="0" applyFill="0" applyBorder="0" applyProtection="0">
      <alignment vertical="center"/>
    </xf>
    <xf numFmtId="0" fontId="127" fillId="0" borderId="0" applyNumberFormat="0" applyFill="0" applyBorder="0" applyAlignment="0" applyProtection="0"/>
    <xf numFmtId="0" fontId="128" fillId="0" borderId="0" applyNumberFormat="0" applyFill="0" applyBorder="0" applyProtection="0">
      <alignment vertical="center"/>
    </xf>
    <xf numFmtId="0" fontId="129" fillId="0" borderId="0" applyNumberFormat="0" applyFill="0" applyBorder="0" applyAlignment="0" applyProtection="0"/>
    <xf numFmtId="0" fontId="130" fillId="0" borderId="0" applyNumberFormat="0" applyFill="0" applyBorder="0" applyAlignment="0" applyProtection="0"/>
    <xf numFmtId="289" fontId="131" fillId="0" borderId="24" applyNumberFormat="0" applyFill="0" applyBorder="0" applyAlignment="0" applyProtection="0"/>
    <xf numFmtId="0" fontId="132" fillId="0" borderId="0" applyNumberFormat="0" applyFill="0" applyBorder="0" applyAlignment="0" applyProtection="0"/>
    <xf numFmtId="0" fontId="133" fillId="10" borderId="0" applyNumberFormat="0" applyBorder="0" applyAlignment="0" applyProtection="0"/>
    <xf numFmtId="38" fontId="134" fillId="6"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6"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38" fontId="134" fillId="28" borderId="0" applyNumberFormat="0" applyBorder="0" applyAlignment="0" applyProtection="0"/>
    <xf numFmtId="290" fontId="135" fillId="6" borderId="0" applyBorder="0" applyProtection="0"/>
    <xf numFmtId="0" fontId="136" fillId="0" borderId="0">
      <alignment vertical="top" wrapText="1"/>
    </xf>
    <xf numFmtId="0" fontId="137" fillId="0" borderId="25" applyNumberFormat="0" applyFill="0" applyBorder="0" applyAlignment="0" applyProtection="0">
      <alignment horizontal="center" vertical="center"/>
    </xf>
    <xf numFmtId="0" fontId="138" fillId="0" borderId="0" applyNumberFormat="0" applyFont="0" applyBorder="0" applyAlignment="0">
      <alignment horizontal="left" vertical="center"/>
    </xf>
    <xf numFmtId="291" fontId="38" fillId="0" borderId="0" applyFont="0" applyFill="0" applyBorder="0" applyAlignment="0" applyProtection="0"/>
    <xf numFmtId="0" fontId="139" fillId="29" borderId="0"/>
    <xf numFmtId="0" fontId="140" fillId="0" borderId="0">
      <alignment horizontal="left"/>
    </xf>
    <xf numFmtId="0" fontId="141" fillId="0" borderId="0">
      <alignment horizontal="left"/>
    </xf>
    <xf numFmtId="0" fontId="60" fillId="0" borderId="26" applyNumberFormat="0" applyAlignment="0" applyProtection="0">
      <alignment horizontal="left" vertical="center"/>
    </xf>
    <xf numFmtId="0" fontId="60" fillId="0" borderId="26" applyNumberFormat="0" applyAlignment="0" applyProtection="0">
      <alignment horizontal="left" vertical="center"/>
    </xf>
    <xf numFmtId="0" fontId="60" fillId="0" borderId="3">
      <alignment horizontal="left" vertical="center"/>
    </xf>
    <xf numFmtId="0" fontId="60" fillId="0" borderId="3">
      <alignment horizontal="left" vertical="center"/>
    </xf>
    <xf numFmtId="14" fontId="142" fillId="30" borderId="27">
      <alignment horizontal="center" vertical="center" wrapText="1"/>
    </xf>
    <xf numFmtId="0" fontId="143" fillId="0" borderId="28" applyNumberFormat="0" applyFill="0" applyAlignment="0" applyProtection="0"/>
    <xf numFmtId="0" fontId="144" fillId="0" borderId="29" applyNumberFormat="0" applyFill="0" applyAlignment="0" applyProtection="0"/>
    <xf numFmtId="0" fontId="145" fillId="0" borderId="30" applyNumberFormat="0" applyFill="0" applyAlignment="0" applyProtection="0"/>
    <xf numFmtId="0" fontId="145" fillId="0" borderId="0" applyNumberFormat="0" applyFill="0" applyBorder="0" applyAlignment="0" applyProtection="0"/>
    <xf numFmtId="0" fontId="101" fillId="0" borderId="0" applyFill="0" applyAlignment="0" applyProtection="0">
      <protection locked="0"/>
    </xf>
    <xf numFmtId="0" fontId="101" fillId="0" borderId="7" applyFill="0" applyAlignment="0" applyProtection="0">
      <protection locked="0"/>
    </xf>
    <xf numFmtId="0" fontId="146" fillId="0" borderId="0" applyProtection="0"/>
    <xf numFmtId="0" fontId="60" fillId="0" borderId="0" applyProtection="0"/>
    <xf numFmtId="0" fontId="147" fillId="0" borderId="27">
      <alignment horizontal="center"/>
    </xf>
    <xf numFmtId="0" fontId="147" fillId="0" borderId="0">
      <alignment horizontal="center"/>
    </xf>
    <xf numFmtId="164" fontId="148" fillId="31" borderId="1" applyNumberFormat="0" applyAlignment="0">
      <alignment horizontal="left" vertical="top"/>
    </xf>
    <xf numFmtId="164" fontId="148" fillId="31" borderId="1" applyNumberFormat="0" applyAlignment="0">
      <alignment horizontal="left" vertical="top"/>
    </xf>
    <xf numFmtId="292" fontId="148" fillId="31" borderId="1" applyNumberFormat="0" applyAlignment="0">
      <alignment horizontal="left" vertical="top"/>
    </xf>
    <xf numFmtId="49" fontId="149" fillId="0" borderId="1">
      <alignment vertical="center"/>
    </xf>
    <xf numFmtId="49" fontId="149" fillId="0" borderId="1">
      <alignment vertical="center"/>
    </xf>
    <xf numFmtId="0" fontId="24" fillId="0" borderId="0"/>
    <xf numFmtId="174" fontId="43" fillId="0" borderId="0" applyFont="0" applyFill="0" applyBorder="0" applyAlignment="0" applyProtection="0"/>
    <xf numFmtId="38" fontId="64" fillId="0" borderId="0" applyFont="0" applyFill="0" applyBorder="0" applyAlignment="0" applyProtection="0"/>
    <xf numFmtId="167" fontId="49" fillId="0" borderId="0" applyFont="0" applyFill="0" applyBorder="0" applyAlignment="0" applyProtection="0"/>
    <xf numFmtId="210" fontId="49" fillId="0" borderId="0" applyFont="0" applyFill="0" applyBorder="0" applyAlignment="0" applyProtection="0"/>
    <xf numFmtId="293" fontId="150" fillId="0" borderId="0" applyFont="0" applyFill="0" applyBorder="0" applyAlignment="0" applyProtection="0"/>
    <xf numFmtId="10" fontId="134" fillId="32"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32" borderId="1" applyNumberFormat="0" applyBorder="0" applyAlignment="0" applyProtection="0"/>
    <xf numFmtId="10" fontId="134" fillId="32"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10" fontId="134" fillId="28" borderId="1" applyNumberFormat="0" applyBorder="0" applyAlignment="0" applyProtection="0"/>
    <xf numFmtId="0" fontId="151" fillId="13" borderId="19" applyNumberFormat="0" applyAlignment="0" applyProtection="0"/>
    <xf numFmtId="0" fontId="151" fillId="13" borderId="19" applyNumberFormat="0" applyAlignment="0" applyProtection="0"/>
    <xf numFmtId="0" fontId="151" fillId="13" borderId="19" applyNumberFormat="0" applyAlignment="0" applyProtection="0"/>
    <xf numFmtId="0" fontId="151" fillId="13" borderId="19" applyNumberFormat="0" applyAlignment="0" applyProtection="0"/>
    <xf numFmtId="0" fontId="151" fillId="13" borderId="19" applyNumberFormat="0" applyAlignment="0" applyProtection="0"/>
    <xf numFmtId="0" fontId="151" fillId="13" borderId="19" applyNumberFormat="0" applyAlignment="0" applyProtection="0"/>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174" fontId="43" fillId="0" borderId="0" applyFont="0" applyFill="0" applyBorder="0" applyAlignment="0" applyProtection="0"/>
    <xf numFmtId="0" fontId="43" fillId="0" borderId="0"/>
    <xf numFmtId="0" fontId="11" fillId="0" borderId="31">
      <alignment horizontal="centerContinuous"/>
    </xf>
    <xf numFmtId="0" fontId="64" fillId="0" borderId="0"/>
    <xf numFmtId="0" fontId="24" fillId="0" borderId="0" applyNumberFormat="0" applyFont="0" applyFill="0" applyBorder="0" applyProtection="0">
      <alignment horizontal="left" vertical="center"/>
    </xf>
    <xf numFmtId="0" fontId="64" fillId="0" borderId="0"/>
    <xf numFmtId="0" fontId="8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22" fontId="97"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30" fontId="97"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2" fontId="97"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22" fontId="97"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0" fontId="155" fillId="0" borderId="32" applyNumberFormat="0" applyFill="0" applyAlignment="0" applyProtection="0"/>
    <xf numFmtId="3" fontId="156" fillId="0" borderId="8" applyNumberFormat="0" applyAlignment="0">
      <alignment horizontal="center" vertical="center"/>
    </xf>
    <xf numFmtId="3" fontId="75" fillId="0" borderId="8" applyNumberFormat="0" applyAlignment="0">
      <alignment horizontal="center" vertical="center"/>
    </xf>
    <xf numFmtId="3" fontId="148" fillId="0" borderId="8" applyNumberFormat="0" applyAlignment="0">
      <alignment horizontal="center" vertical="center"/>
    </xf>
    <xf numFmtId="277" fontId="157" fillId="0" borderId="33" applyNumberFormat="0" applyFont="0" applyFill="0" applyBorder="0">
      <alignment horizontal="center"/>
    </xf>
    <xf numFmtId="277" fontId="157" fillId="0" borderId="33" applyNumberFormat="0" applyFont="0" applyFill="0" applyBorder="0">
      <alignment horizontal="center"/>
    </xf>
    <xf numFmtId="38" fontId="64" fillId="0" borderId="0" applyFont="0" applyFill="0" applyBorder="0" applyAlignment="0" applyProtection="0"/>
    <xf numFmtId="40" fontId="64" fillId="0" borderId="0" applyFont="0" applyFill="0" applyBorder="0" applyAlignment="0" applyProtection="0"/>
    <xf numFmtId="174" fontId="81" fillId="0" borderId="0" applyFont="0" applyFill="0" applyBorder="0" applyAlignment="0" applyProtection="0"/>
    <xf numFmtId="176" fontId="81" fillId="0" borderId="0" applyFont="0" applyFill="0" applyBorder="0" applyAlignment="0" applyProtection="0"/>
    <xf numFmtId="0" fontId="158" fillId="0" borderId="27"/>
    <xf numFmtId="0" fontId="159" fillId="0" borderId="27"/>
    <xf numFmtId="294" fontId="81" fillId="0" borderId="33"/>
    <xf numFmtId="294" fontId="81" fillId="0" borderId="33"/>
    <xf numFmtId="170" fontId="160" fillId="0" borderId="33"/>
    <xf numFmtId="295" fontId="35" fillId="0" borderId="0" applyFont="0" applyFill="0" applyBorder="0" applyAlignment="0" applyProtection="0"/>
    <xf numFmtId="296" fontId="35" fillId="0" borderId="0" applyFont="0" applyFill="0" applyBorder="0" applyAlignment="0" applyProtection="0"/>
    <xf numFmtId="297" fontId="81" fillId="0" borderId="0" applyFont="0" applyFill="0" applyBorder="0" applyAlignment="0" applyProtection="0"/>
    <xf numFmtId="298" fontId="81" fillId="0" borderId="0" applyFont="0" applyFill="0" applyBorder="0" applyAlignment="0" applyProtection="0"/>
    <xf numFmtId="0" fontId="68" fillId="0" borderId="0" applyNumberFormat="0" applyFont="0" applyFill="0" applyAlignment="0"/>
    <xf numFmtId="0" fontId="161" fillId="33" borderId="0" applyNumberFormat="0" applyBorder="0" applyAlignment="0" applyProtection="0"/>
    <xf numFmtId="0" fontId="38" fillId="0" borderId="1"/>
    <xf numFmtId="0" fontId="24" fillId="0" borderId="0"/>
    <xf numFmtId="37" fontId="162" fillId="0" borderId="0"/>
    <xf numFmtId="37" fontId="162" fillId="0" borderId="0"/>
    <xf numFmtId="37" fontId="162" fillId="0" borderId="0"/>
    <xf numFmtId="0" fontId="163" fillId="0" borderId="1" applyNumberFormat="0" applyFont="0" applyFill="0" applyBorder="0" applyAlignment="0">
      <alignment horizontal="center"/>
    </xf>
    <xf numFmtId="0" fontId="163" fillId="0" borderId="1" applyNumberFormat="0" applyFont="0" applyFill="0" applyBorder="0" applyAlignment="0">
      <alignment horizontal="center"/>
    </xf>
    <xf numFmtId="299" fontId="164" fillId="0" borderId="0"/>
    <xf numFmtId="0" fontId="165" fillId="0" borderId="0"/>
    <xf numFmtId="0" fontId="51" fillId="0" borderId="0"/>
    <xf numFmtId="0" fontId="166" fillId="0" borderId="0"/>
    <xf numFmtId="0" fontId="167" fillId="0" borderId="0"/>
    <xf numFmtId="0" fontId="40" fillId="0" borderId="0"/>
    <xf numFmtId="0" fontId="40" fillId="0" borderId="0"/>
    <xf numFmtId="0" fontId="40" fillId="0" borderId="0"/>
    <xf numFmtId="0" fontId="168" fillId="0" borderId="0"/>
    <xf numFmtId="0" fontId="51" fillId="0" borderId="0"/>
    <xf numFmtId="0" fontId="169" fillId="0" borderId="0"/>
    <xf numFmtId="0" fontId="51" fillId="0" borderId="0"/>
    <xf numFmtId="0" fontId="81" fillId="0" borderId="0"/>
    <xf numFmtId="0" fontId="51" fillId="0" borderId="0"/>
    <xf numFmtId="0" fontId="51" fillId="0" borderId="0"/>
    <xf numFmtId="0" fontId="31" fillId="0" borderId="0"/>
    <xf numFmtId="0" fontId="33" fillId="0" borderId="0"/>
    <xf numFmtId="0" fontId="33" fillId="0" borderId="0"/>
    <xf numFmtId="0" fontId="71" fillId="0" borderId="0"/>
    <xf numFmtId="0" fontId="40" fillId="0" borderId="0"/>
    <xf numFmtId="0" fontId="168" fillId="0" borderId="0"/>
    <xf numFmtId="0" fontId="51" fillId="0" borderId="0"/>
    <xf numFmtId="0" fontId="40" fillId="0" borderId="0"/>
    <xf numFmtId="0" fontId="170" fillId="0" borderId="0"/>
    <xf numFmtId="0" fontId="81" fillId="0" borderId="0"/>
    <xf numFmtId="0" fontId="40" fillId="0" borderId="0"/>
    <xf numFmtId="0" fontId="51" fillId="0" borderId="0"/>
    <xf numFmtId="0" fontId="31" fillId="0" borderId="0"/>
    <xf numFmtId="0" fontId="68" fillId="0" borderId="0"/>
    <xf numFmtId="0" fontId="51" fillId="0" borderId="0"/>
    <xf numFmtId="0" fontId="33" fillId="0" borderId="0"/>
    <xf numFmtId="0" fontId="33" fillId="0" borderId="0"/>
    <xf numFmtId="0" fontId="33" fillId="0" borderId="0"/>
    <xf numFmtId="0" fontId="33" fillId="0" borderId="0"/>
    <xf numFmtId="0" fontId="37" fillId="0" borderId="0" applyProtection="0"/>
    <xf numFmtId="0" fontId="51" fillId="0" borderId="0"/>
    <xf numFmtId="0" fontId="33" fillId="0" borderId="0"/>
    <xf numFmtId="0" fontId="33" fillId="0" borderId="0"/>
    <xf numFmtId="0" fontId="33" fillId="0" borderId="0"/>
    <xf numFmtId="0" fontId="33" fillId="0" borderId="0"/>
    <xf numFmtId="0" fontId="51" fillId="0" borderId="0"/>
    <xf numFmtId="0" fontId="5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7" fillId="0" borderId="0"/>
    <xf numFmtId="0" fontId="37" fillId="0" borderId="0"/>
    <xf numFmtId="0" fontId="51" fillId="0" borderId="0"/>
    <xf numFmtId="0" fontId="51" fillId="0" borderId="0"/>
    <xf numFmtId="0" fontId="40" fillId="0" borderId="0"/>
    <xf numFmtId="0" fontId="171" fillId="0" borderId="0"/>
    <xf numFmtId="0" fontId="51" fillId="0" borderId="0"/>
    <xf numFmtId="0" fontId="51" fillId="0" borderId="0"/>
    <xf numFmtId="0" fontId="108" fillId="0" borderId="0"/>
    <xf numFmtId="0" fontId="31" fillId="0" borderId="0"/>
    <xf numFmtId="0" fontId="40" fillId="0" borderId="0"/>
    <xf numFmtId="0" fontId="31" fillId="0" borderId="0"/>
    <xf numFmtId="0" fontId="40" fillId="0" borderId="0"/>
    <xf numFmtId="0" fontId="31" fillId="0" borderId="0"/>
    <xf numFmtId="0" fontId="48" fillId="0" borderId="0"/>
    <xf numFmtId="0" fontId="31" fillId="0" borderId="0"/>
    <xf numFmtId="0" fontId="40" fillId="0" borderId="0"/>
    <xf numFmtId="0" fontId="40" fillId="0" borderId="0"/>
    <xf numFmtId="0" fontId="40" fillId="0" borderId="0"/>
    <xf numFmtId="0" fontId="31" fillId="0" borderId="0"/>
    <xf numFmtId="0" fontId="31" fillId="0" borderId="0"/>
    <xf numFmtId="0" fontId="31" fillId="0" borderId="0"/>
    <xf numFmtId="0" fontId="31" fillId="0" borderId="0"/>
    <xf numFmtId="0" fontId="3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0" fillId="0" borderId="0"/>
    <xf numFmtId="0" fontId="40" fillId="0" borderId="0"/>
    <xf numFmtId="0" fontId="51" fillId="0" borderId="0"/>
    <xf numFmtId="0" fontId="51" fillId="0" borderId="0"/>
    <xf numFmtId="0" fontId="51" fillId="0" borderId="0"/>
    <xf numFmtId="0" fontId="51" fillId="0" borderId="0"/>
    <xf numFmtId="0" fontId="51" fillId="0" borderId="0"/>
    <xf numFmtId="0" fontId="51" fillId="0" borderId="0"/>
    <xf numFmtId="0" fontId="31" fillId="0" borderId="0"/>
    <xf numFmtId="0" fontId="31" fillId="0" borderId="0"/>
    <xf numFmtId="0" fontId="40" fillId="0" borderId="0"/>
    <xf numFmtId="0" fontId="171" fillId="0" borderId="0"/>
    <xf numFmtId="0" fontId="171" fillId="0" borderId="0"/>
    <xf numFmtId="0" fontId="171" fillId="0" borderId="0"/>
    <xf numFmtId="0" fontId="169" fillId="0" borderId="0"/>
    <xf numFmtId="0" fontId="37" fillId="0" borderId="0" applyProtection="0"/>
    <xf numFmtId="0" fontId="40" fillId="0" borderId="0"/>
    <xf numFmtId="0" fontId="24" fillId="0" borderId="0"/>
    <xf numFmtId="0" fontId="40" fillId="0" borderId="0"/>
    <xf numFmtId="0" fontId="40" fillId="0" borderId="0"/>
    <xf numFmtId="0" fontId="172" fillId="0" borderId="0"/>
    <xf numFmtId="0" fontId="40" fillId="0" borderId="0"/>
    <xf numFmtId="0" fontId="40" fillId="0" borderId="0"/>
    <xf numFmtId="0" fontId="43" fillId="0" borderId="0"/>
    <xf numFmtId="0" fontId="31" fillId="0" borderId="0"/>
    <xf numFmtId="0" fontId="40" fillId="0" borderId="0"/>
    <xf numFmtId="0" fontId="31" fillId="0" borderId="0"/>
    <xf numFmtId="0" fontId="110" fillId="0" borderId="0"/>
    <xf numFmtId="0" fontId="31" fillId="0" borderId="0"/>
    <xf numFmtId="0" fontId="110" fillId="0" borderId="0"/>
    <xf numFmtId="0" fontId="31" fillId="0" borderId="0"/>
    <xf numFmtId="0" fontId="110" fillId="0" borderId="0"/>
    <xf numFmtId="0" fontId="31" fillId="0" borderId="0"/>
    <xf numFmtId="0" fontId="110" fillId="0" borderId="0"/>
    <xf numFmtId="0" fontId="31" fillId="0" borderId="0"/>
    <xf numFmtId="0" fontId="48" fillId="0" borderId="0"/>
    <xf numFmtId="0" fontId="40" fillId="0" borderId="0"/>
    <xf numFmtId="0" fontId="171" fillId="0" borderId="0"/>
    <xf numFmtId="0" fontId="51" fillId="0" borderId="0"/>
    <xf numFmtId="0" fontId="171" fillId="0" borderId="0"/>
    <xf numFmtId="0" fontId="51" fillId="0" borderId="0"/>
    <xf numFmtId="0" fontId="37" fillId="0" borderId="0"/>
    <xf numFmtId="0" fontId="37" fillId="0" borderId="0" applyProtection="0"/>
    <xf numFmtId="0" fontId="37" fillId="0" borderId="0"/>
    <xf numFmtId="0" fontId="37" fillId="0" borderId="0" applyProtection="0"/>
    <xf numFmtId="0" fontId="51" fillId="0" borderId="0"/>
    <xf numFmtId="0" fontId="37" fillId="0" borderId="0" applyProtection="0"/>
    <xf numFmtId="0" fontId="68" fillId="0" borderId="0"/>
    <xf numFmtId="0" fontId="51" fillId="0" borderId="0"/>
    <xf numFmtId="0" fontId="37" fillId="0" borderId="0" applyProtection="0"/>
    <xf numFmtId="0" fontId="37" fillId="0" borderId="0"/>
    <xf numFmtId="0" fontId="68" fillId="0" borderId="0"/>
    <xf numFmtId="0" fontId="37" fillId="0" borderId="0" applyProtection="0"/>
    <xf numFmtId="0" fontId="68" fillId="0" borderId="0"/>
    <xf numFmtId="0" fontId="37" fillId="0" borderId="0" applyProtection="0"/>
    <xf numFmtId="0" fontId="40" fillId="0" borderId="0"/>
    <xf numFmtId="0" fontId="37" fillId="0" borderId="0" applyProtection="0"/>
    <xf numFmtId="0" fontId="51" fillId="0" borderId="0"/>
    <xf numFmtId="0" fontId="1" fillId="0" borderId="0"/>
    <xf numFmtId="0" fontId="40" fillId="0" borderId="0"/>
    <xf numFmtId="0" fontId="51" fillId="0" borderId="0"/>
    <xf numFmtId="0" fontId="168" fillId="0" borderId="0"/>
    <xf numFmtId="0" fontId="51" fillId="0" borderId="0"/>
    <xf numFmtId="0" fontId="51" fillId="0" borderId="0"/>
    <xf numFmtId="0" fontId="51" fillId="0" borderId="0"/>
    <xf numFmtId="0" fontId="51" fillId="0" borderId="0"/>
    <xf numFmtId="0" fontId="51" fillId="0" borderId="0"/>
    <xf numFmtId="0" fontId="40" fillId="0" borderId="0"/>
    <xf numFmtId="0" fontId="51" fillId="0" borderId="0"/>
    <xf numFmtId="0" fontId="33" fillId="0" borderId="0"/>
    <xf numFmtId="0" fontId="171" fillId="0" borderId="0"/>
    <xf numFmtId="0" fontId="51" fillId="0" borderId="0"/>
    <xf numFmtId="0" fontId="35" fillId="0" borderId="0"/>
    <xf numFmtId="0" fontId="33" fillId="0" borderId="0"/>
    <xf numFmtId="0" fontId="33" fillId="0" borderId="0"/>
    <xf numFmtId="0" fontId="33" fillId="0" borderId="0"/>
    <xf numFmtId="0" fontId="33" fillId="0" borderId="0"/>
    <xf numFmtId="0" fontId="33"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7" fillId="0" borderId="0"/>
    <xf numFmtId="0" fontId="33" fillId="0" borderId="0"/>
    <xf numFmtId="0" fontId="33" fillId="0" borderId="0"/>
    <xf numFmtId="0" fontId="37" fillId="0" borderId="0"/>
    <xf numFmtId="0" fontId="36" fillId="0" borderId="0"/>
    <xf numFmtId="0" fontId="37" fillId="0" borderId="0"/>
    <xf numFmtId="0" fontId="37" fillId="0" borderId="0"/>
    <xf numFmtId="0" fontId="37" fillId="0" borderId="0"/>
    <xf numFmtId="0" fontId="34" fillId="0" borderId="0"/>
    <xf numFmtId="0" fontId="34" fillId="0" borderId="0"/>
    <xf numFmtId="0" fontId="40" fillId="0" borderId="0" applyProtection="0"/>
    <xf numFmtId="0" fontId="34" fillId="0" borderId="0"/>
    <xf numFmtId="0" fontId="34" fillId="0" borderId="0"/>
    <xf numFmtId="0" fontId="34" fillId="0" borderId="0"/>
    <xf numFmtId="0" fontId="34" fillId="0" borderId="0"/>
    <xf numFmtId="0" fontId="37" fillId="0" borderId="0"/>
    <xf numFmtId="0" fontId="34" fillId="0" borderId="0"/>
    <xf numFmtId="0" fontId="34" fillId="0" borderId="0"/>
    <xf numFmtId="0" fontId="37" fillId="0" borderId="0"/>
    <xf numFmtId="0" fontId="33" fillId="0" borderId="0"/>
    <xf numFmtId="0" fontId="33" fillId="0" borderId="0"/>
    <xf numFmtId="0" fontId="33" fillId="0" borderId="0"/>
    <xf numFmtId="0" fontId="33" fillId="0" borderId="0"/>
    <xf numFmtId="0" fontId="51" fillId="0" borderId="0"/>
    <xf numFmtId="0" fontId="31" fillId="0" borderId="0"/>
    <xf numFmtId="0" fontId="53" fillId="0" borderId="0"/>
    <xf numFmtId="0" fontId="31" fillId="0" borderId="0"/>
    <xf numFmtId="0" fontId="31" fillId="0" borderId="0"/>
    <xf numFmtId="0" fontId="31" fillId="0" borderId="0"/>
    <xf numFmtId="0" fontId="31" fillId="0" borderId="0"/>
    <xf numFmtId="0" fontId="31" fillId="0" borderId="0"/>
    <xf numFmtId="0" fontId="40" fillId="0" borderId="0"/>
    <xf numFmtId="0" fontId="5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7" fillId="0" borderId="0"/>
    <xf numFmtId="0" fontId="51" fillId="0" borderId="0"/>
    <xf numFmtId="0" fontId="51" fillId="0" borderId="0"/>
    <xf numFmtId="0" fontId="51" fillId="0" borderId="0"/>
    <xf numFmtId="0" fontId="51" fillId="0" borderId="0"/>
    <xf numFmtId="0" fontId="51" fillId="0" borderId="0"/>
    <xf numFmtId="0" fontId="33" fillId="0" borderId="0"/>
    <xf numFmtId="0" fontId="33" fillId="0" borderId="0"/>
    <xf numFmtId="0" fontId="104" fillId="0" borderId="0"/>
    <xf numFmtId="0" fontId="51" fillId="0" borderId="0"/>
    <xf numFmtId="0" fontId="37" fillId="0" borderId="0"/>
    <xf numFmtId="0" fontId="51" fillId="0" borderId="0"/>
    <xf numFmtId="0" fontId="51" fillId="0" borderId="0"/>
    <xf numFmtId="0" fontId="51" fillId="0" borderId="0" applyProtection="0"/>
    <xf numFmtId="0" fontId="37" fillId="0" borderId="0"/>
    <xf numFmtId="0" fontId="37" fillId="0" borderId="0"/>
    <xf numFmtId="0" fontId="173" fillId="0" borderId="0" applyNumberFormat="0" applyFill="0" applyBorder="0" applyProtection="0">
      <alignment vertical="top"/>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2"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72" fillId="0" borderId="0"/>
    <xf numFmtId="0" fontId="43" fillId="0" borderId="0"/>
    <xf numFmtId="0" fontId="43" fillId="0" borderId="0"/>
    <xf numFmtId="0" fontId="40" fillId="0" borderId="0"/>
    <xf numFmtId="0" fontId="24" fillId="0" borderId="0"/>
    <xf numFmtId="0" fontId="24" fillId="0" borderId="0"/>
    <xf numFmtId="0" fontId="43" fillId="0" borderId="0"/>
    <xf numFmtId="0" fontId="40" fillId="0" borderId="0"/>
    <xf numFmtId="0" fontId="40" fillId="0" borderId="0"/>
    <xf numFmtId="0" fontId="40" fillId="0" borderId="0"/>
    <xf numFmtId="0" fontId="51" fillId="0" borderId="0"/>
    <xf numFmtId="0" fontId="51" fillId="0" borderId="0"/>
    <xf numFmtId="0" fontId="40" fillId="0" borderId="0"/>
    <xf numFmtId="0" fontId="171" fillId="0" borderId="0"/>
    <xf numFmtId="0" fontId="51" fillId="0" borderId="0"/>
    <xf numFmtId="0" fontId="51" fillId="0" borderId="0"/>
    <xf numFmtId="0" fontId="51" fillId="0" borderId="0"/>
    <xf numFmtId="0" fontId="43" fillId="0" borderId="0"/>
    <xf numFmtId="0" fontId="70" fillId="0" borderId="0" applyFont="0"/>
    <xf numFmtId="0" fontId="119" fillId="0" borderId="0"/>
    <xf numFmtId="0" fontId="40" fillId="33" borderId="34" applyNumberFormat="0" applyFont="0" applyAlignment="0" applyProtection="0"/>
    <xf numFmtId="0" fontId="40" fillId="33" borderId="34" applyNumberFormat="0" applyFont="0" applyAlignment="0" applyProtection="0"/>
    <xf numFmtId="0" fontId="40" fillId="33" borderId="34" applyNumberFormat="0" applyFont="0" applyAlignment="0" applyProtection="0"/>
    <xf numFmtId="0" fontId="40" fillId="33" borderId="34" applyNumberFormat="0" applyFont="0" applyAlignment="0" applyProtection="0"/>
    <xf numFmtId="0" fontId="40" fillId="33" borderId="34" applyNumberFormat="0" applyFont="0" applyAlignment="0" applyProtection="0"/>
    <xf numFmtId="0" fontId="40" fillId="33" borderId="34" applyNumberFormat="0" applyFont="0" applyAlignment="0" applyProtection="0"/>
    <xf numFmtId="0" fontId="81" fillId="34" borderId="34" applyNumberFormat="0" applyFont="0" applyAlignment="0" applyProtection="0"/>
    <xf numFmtId="300" fontId="174" fillId="0" borderId="0" applyFont="0" applyFill="0" applyBorder="0" applyProtection="0">
      <alignment vertical="top" wrapText="1"/>
    </xf>
    <xf numFmtId="0" fontId="48" fillId="0" borderId="35" applyNumberFormat="0" applyAlignment="0">
      <alignment horizontal="center"/>
    </xf>
    <xf numFmtId="0" fontId="48" fillId="0" borderId="0"/>
    <xf numFmtId="0" fontId="48" fillId="0" borderId="0" applyProtection="0"/>
    <xf numFmtId="0" fontId="48" fillId="0" borderId="0" applyProtection="0"/>
    <xf numFmtId="3" fontId="175" fillId="0" borderId="0" applyFont="0" applyFill="0" applyBorder="0" applyAlignment="0" applyProtection="0"/>
    <xf numFmtId="174" fontId="69" fillId="0" borderId="0" applyFont="0" applyFill="0" applyBorder="0" applyAlignment="0" applyProtection="0"/>
    <xf numFmtId="0" fontId="101" fillId="0" borderId="0" applyNumberFormat="0" applyFill="0" applyBorder="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101" fillId="0" borderId="0" applyNumberFormat="0" applyFill="0" applyBorder="0" applyAlignment="0" applyProtection="0"/>
    <xf numFmtId="0" fontId="176" fillId="0" borderId="0" applyNumberFormat="0" applyFill="0" applyBorder="0" applyAlignment="0" applyProtection="0"/>
    <xf numFmtId="0" fontId="38" fillId="0" borderId="0" applyNumberFormat="0" applyFill="0" applyBorder="0" applyAlignment="0" applyProtection="0"/>
    <xf numFmtId="0" fontId="43" fillId="0" borderId="0" applyNumberFormat="0" applyFill="0" applyBorder="0" applyAlignment="0" applyProtection="0"/>
    <xf numFmtId="0" fontId="101" fillId="0" borderId="0" applyProtection="0"/>
    <xf numFmtId="0" fontId="51" fillId="0" borderId="0" applyFont="0" applyFill="0" applyBorder="0" applyAlignment="0" applyProtection="0"/>
    <xf numFmtId="0" fontId="24" fillId="0" borderId="0"/>
    <xf numFmtId="0" fontId="177" fillId="26" borderId="36" applyNumberFormat="0" applyAlignment="0" applyProtection="0"/>
    <xf numFmtId="178" fontId="178" fillId="0" borderId="35" applyFont="0" applyBorder="0" applyAlignment="0"/>
    <xf numFmtId="0" fontId="179" fillId="28" borderId="0"/>
    <xf numFmtId="0" fontId="110" fillId="28" borderId="0"/>
    <xf numFmtId="0" fontId="110" fillId="28" borderId="0"/>
    <xf numFmtId="167" fontId="8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287" fontId="51" fillId="0" borderId="0" applyFont="0" applyFill="0" applyBorder="0" applyAlignment="0" applyProtection="0"/>
    <xf numFmtId="14" fontId="11" fillId="0" borderId="0">
      <alignment horizontal="center" wrapText="1"/>
      <protection locked="0"/>
    </xf>
    <xf numFmtId="14" fontId="25" fillId="0" borderId="0">
      <alignment horizontal="center" wrapText="1"/>
      <protection locked="0"/>
    </xf>
    <xf numFmtId="301" fontId="101" fillId="0" borderId="0" applyFont="0" applyFill="0" applyBorder="0" applyAlignment="0" applyProtection="0"/>
    <xf numFmtId="302" fontId="41" fillId="0" borderId="0" applyFont="0" applyFill="0" applyBorder="0" applyAlignment="0" applyProtection="0"/>
    <xf numFmtId="303" fontId="105"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304" fontId="51" fillId="0" borderId="0" applyFont="0" applyFill="0" applyBorder="0" applyAlignment="0" applyProtection="0"/>
    <xf numFmtId="228" fontId="8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229" fontId="51" fillId="0" borderId="0" applyFont="0" applyFill="0" applyBorder="0" applyAlignment="0" applyProtection="0"/>
    <xf numFmtId="305" fontId="8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306"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37" fillId="0" borderId="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10" fontId="51" fillId="0" borderId="0" applyFont="0" applyFill="0" applyBorder="0" applyAlignment="0" applyProtection="0"/>
    <xf numFmtId="307" fontId="105" fillId="0" borderId="0" applyFont="0" applyFill="0" applyBorder="0" applyAlignment="0" applyProtection="0"/>
    <xf numFmtId="308" fontId="41" fillId="0" borderId="0" applyFont="0" applyFill="0" applyBorder="0" applyAlignment="0" applyProtection="0"/>
    <xf numFmtId="309" fontId="105" fillId="0" borderId="0" applyFont="0" applyFill="0" applyBorder="0" applyAlignment="0" applyProtection="0"/>
    <xf numFmtId="310" fontId="41" fillId="0" borderId="0" applyFont="0" applyFill="0" applyBorder="0" applyAlignment="0" applyProtection="0"/>
    <xf numFmtId="311" fontId="105" fillId="0" borderId="0" applyFont="0" applyFill="0" applyBorder="0" applyAlignment="0" applyProtection="0"/>
    <xf numFmtId="312" fontId="4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7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4" fillId="0" borderId="0" applyFont="0" applyFill="0" applyBorder="0" applyAlignment="0" applyProtection="0"/>
    <xf numFmtId="9" fontId="40"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40"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1" fillId="0" borderId="0" applyFont="0" applyFill="0" applyBorder="0" applyAlignment="0" applyProtection="0"/>
    <xf numFmtId="9" fontId="3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64" fillId="0" borderId="37" applyNumberFormat="0" applyBorder="0"/>
    <xf numFmtId="9" fontId="64" fillId="0" borderId="37" applyNumberFormat="0" applyBorder="0"/>
    <xf numFmtId="0" fontId="8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22" fontId="97"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30" fontId="97"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1" fontId="51" fillId="0" borderId="0" applyFill="0" applyBorder="0" applyAlignment="0"/>
    <xf numFmtId="232" fontId="97"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33" fontId="51" fillId="0" borderId="0" applyFill="0" applyBorder="0" applyAlignment="0"/>
    <xf numFmtId="222" fontId="97"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223" fontId="51" fillId="0" borderId="0" applyFill="0" applyBorder="0" applyAlignment="0"/>
    <xf numFmtId="0" fontId="180" fillId="0" borderId="0"/>
    <xf numFmtId="0" fontId="181" fillId="0" borderId="0"/>
    <xf numFmtId="0" fontId="64" fillId="0" borderId="0" applyNumberFormat="0" applyFont="0" applyFill="0" applyBorder="0" applyAlignment="0" applyProtection="0">
      <alignment horizontal="left"/>
    </xf>
    <xf numFmtId="0" fontId="182" fillId="0" borderId="27">
      <alignment horizontal="center"/>
    </xf>
    <xf numFmtId="1" fontId="81" fillId="0" borderId="8" applyNumberFormat="0" applyFill="0" applyAlignment="0" applyProtection="0">
      <alignment horizontal="center" vertical="center"/>
    </xf>
    <xf numFmtId="0" fontId="183" fillId="35" borderId="0" applyNumberFormat="0" applyFont="0" applyBorder="0" applyAlignment="0">
      <alignment horizontal="center"/>
    </xf>
    <xf numFmtId="0" fontId="183" fillId="35" borderId="0" applyNumberFormat="0" applyFont="0" applyBorder="0" applyAlignment="0">
      <alignment horizontal="center"/>
    </xf>
    <xf numFmtId="14" fontId="184" fillId="0" borderId="0" applyNumberFormat="0" applyFill="0" applyBorder="0" applyAlignment="0" applyProtection="0">
      <alignment horizontal="left"/>
    </xf>
    <xf numFmtId="0" fontId="153" fillId="0" borderId="0"/>
    <xf numFmtId="0" fontId="48" fillId="0" borderId="0"/>
    <xf numFmtId="167" fontId="49" fillId="0" borderId="0" applyFont="0" applyFill="0" applyBorder="0" applyAlignment="0" applyProtection="0"/>
    <xf numFmtId="210" fontId="49" fillId="0" borderId="0" applyFon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Protection="0"/>
    <xf numFmtId="207" fontId="49" fillId="0" borderId="0" applyFont="0" applyFill="0" applyBorder="0" applyAlignment="0" applyProtection="0"/>
    <xf numFmtId="167" fontId="37" fillId="0" borderId="0" applyProtection="0"/>
    <xf numFmtId="4" fontId="185" fillId="36" borderId="38" applyNumberFormat="0" applyProtection="0">
      <alignment vertical="center"/>
    </xf>
    <xf numFmtId="4" fontId="186" fillId="36" borderId="38" applyNumberFormat="0" applyProtection="0">
      <alignment vertical="center"/>
    </xf>
    <xf numFmtId="4" fontId="187" fillId="36" borderId="38" applyNumberFormat="0" applyProtection="0">
      <alignment vertical="center"/>
    </xf>
    <xf numFmtId="4" fontId="188" fillId="36" borderId="38" applyNumberFormat="0" applyProtection="0">
      <alignment vertical="center"/>
    </xf>
    <xf numFmtId="4" fontId="189" fillId="36" borderId="38" applyNumberFormat="0" applyProtection="0">
      <alignment horizontal="left" vertical="center" indent="1"/>
    </xf>
    <xf numFmtId="4" fontId="190" fillId="36" borderId="38" applyNumberFormat="0" applyProtection="0">
      <alignment horizontal="left" vertical="center" indent="1"/>
    </xf>
    <xf numFmtId="4" fontId="189" fillId="37" borderId="0" applyNumberFormat="0" applyProtection="0">
      <alignment horizontal="left" vertical="center" indent="1"/>
    </xf>
    <xf numFmtId="4" fontId="190" fillId="37" borderId="0" applyNumberFormat="0" applyProtection="0">
      <alignment horizontal="left" vertical="center" indent="1"/>
    </xf>
    <xf numFmtId="4" fontId="189" fillId="38" borderId="38" applyNumberFormat="0" applyProtection="0">
      <alignment horizontal="right" vertical="center"/>
    </xf>
    <xf numFmtId="4" fontId="190" fillId="38" borderId="38" applyNumberFormat="0" applyProtection="0">
      <alignment horizontal="right" vertical="center"/>
    </xf>
    <xf numFmtId="4" fontId="189" fillId="39" borderId="38" applyNumberFormat="0" applyProtection="0">
      <alignment horizontal="right" vertical="center"/>
    </xf>
    <xf numFmtId="4" fontId="190" fillId="39" borderId="38" applyNumberFormat="0" applyProtection="0">
      <alignment horizontal="right" vertical="center"/>
    </xf>
    <xf numFmtId="4" fontId="189" fillId="40" borderId="38" applyNumberFormat="0" applyProtection="0">
      <alignment horizontal="right" vertical="center"/>
    </xf>
    <xf numFmtId="4" fontId="190" fillId="40" borderId="38" applyNumberFormat="0" applyProtection="0">
      <alignment horizontal="right" vertical="center"/>
    </xf>
    <xf numFmtId="4" fontId="189" fillId="41" borderId="38" applyNumberFormat="0" applyProtection="0">
      <alignment horizontal="right" vertical="center"/>
    </xf>
    <xf numFmtId="4" fontId="190" fillId="41" borderId="38" applyNumberFormat="0" applyProtection="0">
      <alignment horizontal="right" vertical="center"/>
    </xf>
    <xf numFmtId="4" fontId="189" fillId="42" borderId="38" applyNumberFormat="0" applyProtection="0">
      <alignment horizontal="right" vertical="center"/>
    </xf>
    <xf numFmtId="4" fontId="190" fillId="42" borderId="38" applyNumberFormat="0" applyProtection="0">
      <alignment horizontal="right" vertical="center"/>
    </xf>
    <xf numFmtId="4" fontId="189" fillId="43" borderId="38" applyNumberFormat="0" applyProtection="0">
      <alignment horizontal="right" vertical="center"/>
    </xf>
    <xf numFmtId="4" fontId="190" fillId="43" borderId="38" applyNumberFormat="0" applyProtection="0">
      <alignment horizontal="right" vertical="center"/>
    </xf>
    <xf numFmtId="4" fontId="189" fillId="44" borderId="38" applyNumberFormat="0" applyProtection="0">
      <alignment horizontal="right" vertical="center"/>
    </xf>
    <xf numFmtId="4" fontId="190" fillId="44" borderId="38" applyNumberFormat="0" applyProtection="0">
      <alignment horizontal="right" vertical="center"/>
    </xf>
    <xf numFmtId="4" fontId="189" fillId="45" borderId="38" applyNumberFormat="0" applyProtection="0">
      <alignment horizontal="right" vertical="center"/>
    </xf>
    <xf numFmtId="4" fontId="190" fillId="45" borderId="38" applyNumberFormat="0" applyProtection="0">
      <alignment horizontal="right" vertical="center"/>
    </xf>
    <xf numFmtId="4" fontId="189" fillId="46" borderId="38" applyNumberFormat="0" applyProtection="0">
      <alignment horizontal="right" vertical="center"/>
    </xf>
    <xf numFmtId="4" fontId="190" fillId="46" borderId="38" applyNumberFormat="0" applyProtection="0">
      <alignment horizontal="right" vertical="center"/>
    </xf>
    <xf numFmtId="4" fontId="185" fillId="47" borderId="39" applyNumberFormat="0" applyProtection="0">
      <alignment horizontal="left" vertical="center" indent="1"/>
    </xf>
    <xf numFmtId="4" fontId="186" fillId="47" borderId="39" applyNumberFormat="0" applyProtection="0">
      <alignment horizontal="left" vertical="center" indent="1"/>
    </xf>
    <xf numFmtId="4" fontId="185" fillId="48" borderId="0" applyNumberFormat="0" applyProtection="0">
      <alignment horizontal="left" vertical="center" indent="1"/>
    </xf>
    <xf numFmtId="4" fontId="186" fillId="48" borderId="0" applyNumberFormat="0" applyProtection="0">
      <alignment horizontal="left" vertical="center" indent="1"/>
    </xf>
    <xf numFmtId="4" fontId="185" fillId="37" borderId="0" applyNumberFormat="0" applyProtection="0">
      <alignment horizontal="left" vertical="center" indent="1"/>
    </xf>
    <xf numFmtId="4" fontId="186" fillId="37" borderId="0" applyNumberFormat="0" applyProtection="0">
      <alignment horizontal="left" vertical="center" indent="1"/>
    </xf>
    <xf numFmtId="4" fontId="189" fillId="48" borderId="38" applyNumberFormat="0" applyProtection="0">
      <alignment horizontal="right" vertical="center"/>
    </xf>
    <xf numFmtId="4" fontId="190" fillId="48" borderId="38" applyNumberFormat="0" applyProtection="0">
      <alignment horizontal="right" vertical="center"/>
    </xf>
    <xf numFmtId="4" fontId="63" fillId="48" borderId="0" applyNumberFormat="0" applyProtection="0">
      <alignment horizontal="left" vertical="center" indent="1"/>
    </xf>
    <xf numFmtId="4" fontId="62" fillId="48" borderId="0" applyNumberFormat="0" applyProtection="0">
      <alignment horizontal="left" vertical="center" indent="1"/>
    </xf>
    <xf numFmtId="4" fontId="63" fillId="37" borderId="0" applyNumberFormat="0" applyProtection="0">
      <alignment horizontal="left" vertical="center" indent="1"/>
    </xf>
    <xf numFmtId="4" fontId="62" fillId="37" borderId="0" applyNumberFormat="0" applyProtection="0">
      <alignment horizontal="left" vertical="center" indent="1"/>
    </xf>
    <xf numFmtId="4" fontId="189" fillId="49" borderId="38" applyNumberFormat="0" applyProtection="0">
      <alignment vertical="center"/>
    </xf>
    <xf numFmtId="4" fontId="190" fillId="49" borderId="38" applyNumberFormat="0" applyProtection="0">
      <alignment vertical="center"/>
    </xf>
    <xf numFmtId="4" fontId="191" fillId="49" borderId="38" applyNumberFormat="0" applyProtection="0">
      <alignment vertical="center"/>
    </xf>
    <xf numFmtId="4" fontId="192" fillId="49" borderId="38" applyNumberFormat="0" applyProtection="0">
      <alignment vertical="center"/>
    </xf>
    <xf numFmtId="4" fontId="185" fillId="48" borderId="40" applyNumberFormat="0" applyProtection="0">
      <alignment horizontal="left" vertical="center" indent="1"/>
    </xf>
    <xf numFmtId="4" fontId="186" fillId="48" borderId="40" applyNumberFormat="0" applyProtection="0">
      <alignment horizontal="left" vertical="center" indent="1"/>
    </xf>
    <xf numFmtId="4" fontId="189" fillId="49" borderId="38" applyNumberFormat="0" applyProtection="0">
      <alignment horizontal="right" vertical="center"/>
    </xf>
    <xf numFmtId="4" fontId="190" fillId="49" borderId="38" applyNumberFormat="0" applyProtection="0">
      <alignment horizontal="right" vertical="center"/>
    </xf>
    <xf numFmtId="4" fontId="191" fillId="49" borderId="38" applyNumberFormat="0" applyProtection="0">
      <alignment horizontal="right" vertical="center"/>
    </xf>
    <xf numFmtId="4" fontId="192" fillId="49" borderId="38" applyNumberFormat="0" applyProtection="0">
      <alignment horizontal="right" vertical="center"/>
    </xf>
    <xf numFmtId="4" fontId="185" fillId="48" borderId="38" applyNumberFormat="0" applyProtection="0">
      <alignment horizontal="left" vertical="center" indent="1"/>
    </xf>
    <xf numFmtId="4" fontId="186" fillId="48" borderId="38" applyNumberFormat="0" applyProtection="0">
      <alignment horizontal="left" vertical="center" indent="1"/>
    </xf>
    <xf numFmtId="4" fontId="193" fillId="31" borderId="40" applyNumberFormat="0" applyProtection="0">
      <alignment horizontal="left" vertical="center" indent="1"/>
    </xf>
    <xf numFmtId="4" fontId="194" fillId="31" borderId="40" applyNumberFormat="0" applyProtection="0">
      <alignment horizontal="left" vertical="center" indent="1"/>
    </xf>
    <xf numFmtId="4" fontId="195" fillId="49" borderId="38" applyNumberFormat="0" applyProtection="0">
      <alignment horizontal="right" vertical="center"/>
    </xf>
    <xf numFmtId="4" fontId="196" fillId="49" borderId="38" applyNumberFormat="0" applyProtection="0">
      <alignment horizontal="right" vertical="center"/>
    </xf>
    <xf numFmtId="313" fontId="197" fillId="0" borderId="0" applyFont="0" applyFill="0" applyBorder="0" applyAlignment="0" applyProtection="0"/>
    <xf numFmtId="0" fontId="183" fillId="1" borderId="3" applyNumberFormat="0" applyFont="0" applyAlignment="0">
      <alignment horizontal="center"/>
    </xf>
    <xf numFmtId="0" fontId="183" fillId="1" borderId="3" applyNumberFormat="0" applyFont="0" applyAlignment="0">
      <alignment horizontal="center"/>
    </xf>
    <xf numFmtId="3" fontId="42" fillId="0" borderId="0"/>
    <xf numFmtId="0" fontId="198" fillId="0" borderId="0" applyNumberFormat="0" applyFill="0" applyBorder="0" applyAlignment="0">
      <alignment horizontal="center"/>
    </xf>
    <xf numFmtId="0" fontId="81" fillId="0" borderId="0"/>
    <xf numFmtId="178" fontId="199" fillId="0" borderId="0" applyNumberFormat="0" applyBorder="0" applyAlignment="0">
      <alignment horizontal="centerContinuous"/>
    </xf>
    <xf numFmtId="0" fontId="61" fillId="0" borderId="0"/>
    <xf numFmtId="0" fontId="61" fillId="0" borderId="0"/>
    <xf numFmtId="0" fontId="48" fillId="0" borderId="0" applyNumberFormat="0" applyFill="0" applyBorder="0" applyAlignment="0" applyProtection="0"/>
    <xf numFmtId="178" fontId="71" fillId="0" borderId="0" applyFont="0" applyFill="0" applyBorder="0" applyAlignment="0" applyProtection="0"/>
    <xf numFmtId="209" fontId="49" fillId="0" borderId="0" applyFont="0" applyFill="0" applyBorder="0" applyAlignment="0" applyProtection="0"/>
    <xf numFmtId="174" fontId="49" fillId="0" borderId="0" applyFont="0" applyFill="0" applyBorder="0" applyAlignment="0" applyProtection="0"/>
    <xf numFmtId="208" fontId="49" fillId="0" borderId="0" applyFont="0" applyFill="0" applyBorder="0" applyAlignment="0" applyProtection="0"/>
    <xf numFmtId="167" fontId="49" fillId="0" borderId="0" applyFont="0" applyFill="0" applyBorder="0" applyAlignment="0" applyProtection="0"/>
    <xf numFmtId="210" fontId="49" fillId="0" borderId="0" applyFont="0" applyFill="0" applyBorder="0" applyAlignment="0" applyProtection="0"/>
    <xf numFmtId="211" fontId="49" fillId="0" borderId="0" applyFont="0" applyFill="0" applyBorder="0" applyAlignment="0" applyProtection="0"/>
    <xf numFmtId="208" fontId="49" fillId="0" borderId="0" applyFont="0" applyFill="0" applyBorder="0" applyAlignment="0" applyProtection="0"/>
    <xf numFmtId="208"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167" fontId="49" fillId="0" borderId="0" applyFont="0" applyFill="0" applyBorder="0" applyAlignment="0" applyProtection="0"/>
    <xf numFmtId="174" fontId="43" fillId="0" borderId="0" applyFont="0" applyFill="0" applyBorder="0" applyAlignment="0" applyProtection="0"/>
    <xf numFmtId="187" fontId="49"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74" fontId="43" fillId="0" borderId="0" applyFont="0" applyFill="0" applyBorder="0" applyAlignment="0" applyProtection="0"/>
    <xf numFmtId="187" fontId="49" fillId="0" borderId="0" applyFont="0" applyFill="0" applyBorder="0" applyAlignment="0" applyProtection="0"/>
    <xf numFmtId="179"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179" fontId="42" fillId="0" borderId="0" applyFont="0" applyFill="0" applyBorder="0" applyAlignment="0" applyProtection="0"/>
    <xf numFmtId="200" fontId="49" fillId="0" borderId="0" applyFont="0" applyFill="0" applyBorder="0" applyAlignment="0" applyProtection="0"/>
    <xf numFmtId="179" fontId="49" fillId="0" borderId="0" applyFont="0" applyFill="0" applyBorder="0" applyAlignment="0" applyProtection="0"/>
    <xf numFmtId="203" fontId="49" fillId="0" borderId="0" applyFont="0" applyFill="0" applyBorder="0" applyAlignment="0" applyProtection="0"/>
    <xf numFmtId="190" fontId="49" fillId="0" borderId="0" applyFont="0" applyFill="0" applyBorder="0" applyAlignment="0" applyProtection="0"/>
    <xf numFmtId="190" fontId="49" fillId="0" borderId="0" applyFont="0" applyFill="0" applyBorder="0" applyAlignment="0" applyProtection="0"/>
    <xf numFmtId="174" fontId="43" fillId="0" borderId="0" applyFont="0" applyFill="0" applyBorder="0" applyAlignment="0" applyProtection="0"/>
    <xf numFmtId="187" fontId="49" fillId="0" borderId="0" applyFont="0" applyFill="0" applyBorder="0" applyAlignment="0" applyProtection="0"/>
    <xf numFmtId="166" fontId="49" fillId="0" borderId="0" applyFont="0" applyFill="0" applyBorder="0" applyAlignment="0" applyProtection="0"/>
    <xf numFmtId="0" fontId="48" fillId="0" borderId="0"/>
    <xf numFmtId="314" fontId="38" fillId="0" borderId="0" applyFont="0" applyFill="0" applyBorder="0" applyAlignment="0" applyProtection="0"/>
    <xf numFmtId="185" fontId="49" fillId="0" borderId="0" applyFont="0" applyFill="0" applyBorder="0" applyAlignment="0" applyProtection="0"/>
    <xf numFmtId="185"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78" fontId="71" fillId="0" borderId="0" applyFont="0" applyFill="0" applyBorder="0" applyAlignment="0" applyProtection="0"/>
    <xf numFmtId="206"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190" fontId="49" fillId="0" borderId="0" applyFont="0" applyFill="0" applyBorder="0" applyAlignment="0" applyProtection="0"/>
    <xf numFmtId="179"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179" fontId="42" fillId="0" borderId="0" applyFont="0" applyFill="0" applyBorder="0" applyAlignment="0" applyProtection="0"/>
    <xf numFmtId="200" fontId="49" fillId="0" borderId="0" applyFont="0" applyFill="0" applyBorder="0" applyAlignment="0" applyProtection="0"/>
    <xf numFmtId="179" fontId="49" fillId="0" borderId="0" applyFont="0" applyFill="0" applyBorder="0" applyAlignment="0" applyProtection="0"/>
    <xf numFmtId="178" fontId="71" fillId="0" borderId="0" applyFont="0" applyFill="0" applyBorder="0" applyAlignment="0" applyProtection="0"/>
    <xf numFmtId="206" fontId="49" fillId="0" borderId="0" applyFont="0" applyFill="0" applyBorder="0" applyAlignment="0" applyProtection="0"/>
    <xf numFmtId="203" fontId="49" fillId="0" borderId="0" applyFont="0" applyFill="0" applyBorder="0" applyAlignment="0" applyProtection="0"/>
    <xf numFmtId="190" fontId="49" fillId="0" borderId="0" applyFont="0" applyFill="0" applyBorder="0" applyAlignment="0" applyProtection="0"/>
    <xf numFmtId="190" fontId="49" fillId="0" borderId="0" applyFont="0" applyFill="0" applyBorder="0" applyAlignment="0" applyProtection="0"/>
    <xf numFmtId="166" fontId="49" fillId="0" borderId="0" applyFont="0" applyFill="0" applyBorder="0" applyAlignment="0" applyProtection="0"/>
    <xf numFmtId="0" fontId="48" fillId="0" borderId="0"/>
    <xf numFmtId="314" fontId="38"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41" fontId="49" fillId="0" borderId="0" applyFont="0" applyFill="0" applyBorder="0" applyAlignment="0" applyProtection="0"/>
    <xf numFmtId="206" fontId="49" fillId="0" borderId="0" applyFont="0" applyFill="0" applyBorder="0" applyAlignment="0" applyProtection="0"/>
    <xf numFmtId="41"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210" fontId="49" fillId="0" borderId="0" applyFont="0" applyFill="0" applyBorder="0" applyAlignment="0" applyProtection="0"/>
    <xf numFmtId="167" fontId="49" fillId="0" borderId="0" applyFont="0" applyFill="0" applyBorder="0" applyAlignment="0" applyProtection="0"/>
    <xf numFmtId="204" fontId="49" fillId="0" borderId="0" applyFont="0" applyFill="0" applyBorder="0" applyAlignment="0" applyProtection="0"/>
    <xf numFmtId="41" fontId="49" fillId="0" borderId="0" applyFont="0" applyFill="0" applyBorder="0" applyAlignment="0" applyProtection="0"/>
    <xf numFmtId="204" fontId="49" fillId="0" borderId="0" applyFont="0" applyFill="0" applyBorder="0" applyAlignment="0" applyProtection="0"/>
    <xf numFmtId="41" fontId="49" fillId="0" borderId="0" applyFont="0" applyFill="0" applyBorder="0" applyAlignment="0" applyProtection="0"/>
    <xf numFmtId="205" fontId="49" fillId="0" borderId="0" applyFont="0" applyFill="0" applyBorder="0" applyAlignment="0" applyProtection="0"/>
    <xf numFmtId="167" fontId="49" fillId="0" borderId="0" applyFont="0" applyFill="0" applyBorder="0" applyAlignment="0" applyProtection="0"/>
    <xf numFmtId="206"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66" fontId="49" fillId="0" borderId="0" applyFont="0" applyFill="0" applyBorder="0" applyAlignment="0" applyProtection="0"/>
    <xf numFmtId="206" fontId="49" fillId="0" borderId="0" applyFont="0" applyFill="0" applyBorder="0" applyAlignment="0" applyProtection="0"/>
    <xf numFmtId="200" fontId="49" fillId="0" borderId="0" applyFont="0" applyFill="0" applyBorder="0" applyAlignment="0" applyProtection="0"/>
    <xf numFmtId="206" fontId="49" fillId="0" borderId="0" applyFont="0" applyFill="0" applyBorder="0" applyAlignment="0" applyProtection="0"/>
    <xf numFmtId="179" fontId="42" fillId="0" borderId="0" applyFont="0" applyFill="0" applyBorder="0" applyAlignment="0" applyProtection="0"/>
    <xf numFmtId="205" fontId="49" fillId="0" borderId="0" applyFont="0" applyFill="0" applyBorder="0" applyAlignment="0" applyProtection="0"/>
    <xf numFmtId="179" fontId="49" fillId="0" borderId="0" applyFont="0" applyFill="0" applyBorder="0" applyAlignment="0" applyProtection="0"/>
    <xf numFmtId="187" fontId="42" fillId="0" borderId="0" applyFont="0" applyFill="0" applyBorder="0" applyAlignment="0" applyProtection="0"/>
    <xf numFmtId="0" fontId="48" fillId="0" borderId="0"/>
    <xf numFmtId="209" fontId="49" fillId="0" borderId="0" applyFont="0" applyFill="0" applyBorder="0" applyAlignment="0" applyProtection="0"/>
    <xf numFmtId="314" fontId="38" fillId="0" borderId="0" applyFont="0" applyFill="0" applyBorder="0" applyAlignment="0" applyProtection="0"/>
    <xf numFmtId="187" fontId="49" fillId="0" borderId="0" applyFont="0" applyFill="0" applyBorder="0" applyAlignment="0" applyProtection="0"/>
    <xf numFmtId="41" fontId="49" fillId="0" borderId="0" applyFont="0" applyFill="0" applyBorder="0" applyAlignment="0" applyProtection="0"/>
    <xf numFmtId="205" fontId="49" fillId="0" borderId="0" applyFont="0" applyFill="0" applyBorder="0" applyAlignment="0" applyProtection="0"/>
    <xf numFmtId="178" fontId="71" fillId="0" borderId="0" applyFont="0" applyFill="0" applyBorder="0" applyAlignment="0" applyProtection="0"/>
    <xf numFmtId="187" fontId="49" fillId="0" borderId="0" applyFont="0" applyFill="0" applyBorder="0" applyAlignment="0" applyProtection="0"/>
    <xf numFmtId="174" fontId="43" fillId="0" borderId="0" applyFont="0" applyFill="0" applyBorder="0" applyAlignment="0" applyProtection="0"/>
    <xf numFmtId="187" fontId="49" fillId="0" borderId="0" applyFont="0" applyFill="0" applyBorder="0" applyAlignment="0" applyProtection="0"/>
    <xf numFmtId="174" fontId="43" fillId="0" borderId="0" applyFont="0" applyFill="0" applyBorder="0" applyAlignment="0" applyProtection="0"/>
    <xf numFmtId="206" fontId="49" fillId="0" borderId="0" applyFont="0" applyFill="0" applyBorder="0" applyAlignment="0" applyProtection="0"/>
    <xf numFmtId="174" fontId="43" fillId="0" borderId="0" applyFont="0" applyFill="0" applyBorder="0" applyAlignment="0" applyProtection="0"/>
    <xf numFmtId="206" fontId="49" fillId="0" borderId="0" applyFont="0" applyFill="0" applyBorder="0" applyAlignment="0" applyProtection="0"/>
    <xf numFmtId="178" fontId="71" fillId="0" borderId="0" applyFont="0" applyFill="0" applyBorder="0" applyAlignment="0" applyProtection="0"/>
    <xf numFmtId="187" fontId="49" fillId="0" borderId="0" applyFont="0" applyFill="0" applyBorder="0" applyAlignment="0" applyProtection="0"/>
    <xf numFmtId="178" fontId="71" fillId="0" borderId="0" applyFont="0" applyFill="0" applyBorder="0" applyAlignment="0" applyProtection="0"/>
    <xf numFmtId="206" fontId="49" fillId="0" borderId="0" applyFont="0" applyFill="0" applyBorder="0" applyAlignment="0" applyProtection="0"/>
    <xf numFmtId="187" fontId="49" fillId="0" borderId="0" applyFont="0" applyFill="0" applyBorder="0" applyAlignment="0" applyProtection="0"/>
    <xf numFmtId="174" fontId="49" fillId="0" borderId="0" applyFont="0" applyFill="0" applyBorder="0" applyAlignment="0" applyProtection="0"/>
    <xf numFmtId="210" fontId="49" fillId="0" borderId="0" applyFont="0" applyFill="0" applyBorder="0" applyAlignment="0" applyProtection="0"/>
    <xf numFmtId="41" fontId="49" fillId="0" borderId="0" applyFont="0" applyFill="0" applyBorder="0" applyAlignment="0" applyProtection="0"/>
    <xf numFmtId="188" fontId="49" fillId="0" borderId="0" applyFont="0" applyFill="0" applyBorder="0" applyAlignment="0" applyProtection="0"/>
    <xf numFmtId="41" fontId="49" fillId="0" borderId="0" applyFont="0" applyFill="0" applyBorder="0" applyAlignment="0" applyProtection="0"/>
    <xf numFmtId="179" fontId="42" fillId="0" borderId="0" applyFont="0" applyFill="0" applyBorder="0" applyAlignment="0" applyProtection="0"/>
    <xf numFmtId="41" fontId="49" fillId="0" borderId="0" applyFont="0" applyFill="0" applyBorder="0" applyAlignment="0" applyProtection="0"/>
    <xf numFmtId="206" fontId="49" fillId="0" borderId="0" applyFont="0" applyFill="0" applyBorder="0" applyAlignment="0" applyProtection="0"/>
    <xf numFmtId="167" fontId="49" fillId="0" borderId="0" applyFont="0" applyFill="0" applyBorder="0" applyAlignment="0" applyProtection="0"/>
    <xf numFmtId="188" fontId="49" fillId="0" borderId="0" applyFont="0" applyFill="0" applyBorder="0" applyAlignment="0" applyProtection="0"/>
    <xf numFmtId="174" fontId="49" fillId="0" borderId="0" applyFont="0" applyFill="0" applyBorder="0" applyAlignment="0" applyProtection="0"/>
    <xf numFmtId="188" fontId="49" fillId="0" borderId="0" applyFont="0" applyFill="0" applyBorder="0" applyAlignment="0" applyProtection="0"/>
    <xf numFmtId="174" fontId="49" fillId="0" borderId="0" applyFont="0" applyFill="0" applyBorder="0" applyAlignment="0" applyProtection="0"/>
    <xf numFmtId="179" fontId="49" fillId="0" borderId="0" applyFont="0" applyFill="0" applyBorder="0" applyAlignment="0" applyProtection="0"/>
    <xf numFmtId="174" fontId="49" fillId="0" borderId="0" applyFont="0" applyFill="0" applyBorder="0" applyAlignment="0" applyProtection="0"/>
    <xf numFmtId="201" fontId="65" fillId="0" borderId="0" applyFont="0" applyFill="0" applyBorder="0" applyAlignment="0" applyProtection="0"/>
    <xf numFmtId="174" fontId="49" fillId="0" borderId="0" applyFont="0" applyFill="0" applyBorder="0" applyAlignment="0" applyProtection="0"/>
    <xf numFmtId="202" fontId="49" fillId="0" borderId="0" applyFont="0" applyFill="0" applyBorder="0" applyAlignment="0" applyProtection="0"/>
    <xf numFmtId="167" fontId="49" fillId="0" borderId="0" applyFont="0" applyFill="0" applyBorder="0" applyAlignment="0" applyProtection="0"/>
    <xf numFmtId="179" fontId="49" fillId="0" borderId="0" applyFont="0" applyFill="0" applyBorder="0" applyAlignment="0" applyProtection="0"/>
    <xf numFmtId="41" fontId="49" fillId="0" borderId="0" applyFont="0" applyFill="0" applyBorder="0" applyAlignment="0" applyProtection="0"/>
    <xf numFmtId="203" fontId="49" fillId="0" borderId="0" applyFont="0" applyFill="0" applyBorder="0" applyAlignment="0" applyProtection="0"/>
    <xf numFmtId="41" fontId="49" fillId="0" borderId="0" applyFont="0" applyFill="0" applyBorder="0" applyAlignment="0" applyProtection="0"/>
    <xf numFmtId="188" fontId="49" fillId="0" borderId="0" applyFont="0" applyFill="0" applyBorder="0" applyAlignment="0" applyProtection="0"/>
    <xf numFmtId="187" fontId="49" fillId="0" borderId="0" applyFont="0" applyFill="0" applyBorder="0" applyAlignment="0" applyProtection="0"/>
    <xf numFmtId="179" fontId="42" fillId="0" borderId="0" applyFont="0" applyFill="0" applyBorder="0" applyAlignment="0" applyProtection="0"/>
    <xf numFmtId="174" fontId="49" fillId="0" borderId="0" applyFont="0" applyFill="0" applyBorder="0" applyAlignment="0" applyProtection="0"/>
    <xf numFmtId="188" fontId="49" fillId="0" borderId="0" applyFont="0" applyFill="0" applyBorder="0" applyAlignment="0" applyProtection="0"/>
    <xf numFmtId="187" fontId="49" fillId="0" borderId="0" applyFont="0" applyFill="0" applyBorder="0" applyAlignment="0" applyProtection="0"/>
    <xf numFmtId="174" fontId="49" fillId="0" borderId="0" applyFont="0" applyFill="0" applyBorder="0" applyAlignment="0" applyProtection="0"/>
    <xf numFmtId="188" fontId="49" fillId="0" borderId="0" applyFont="0" applyFill="0" applyBorder="0" applyAlignment="0" applyProtection="0"/>
    <xf numFmtId="187" fontId="49" fillId="0" borderId="0" applyFont="0" applyFill="0" applyBorder="0" applyAlignment="0" applyProtection="0"/>
    <xf numFmtId="179" fontId="49" fillId="0" borderId="0" applyFont="0" applyFill="0" applyBorder="0" applyAlignment="0" applyProtection="0"/>
    <xf numFmtId="187" fontId="49" fillId="0" borderId="0" applyFont="0" applyFill="0" applyBorder="0" applyAlignment="0" applyProtection="0"/>
    <xf numFmtId="201" fontId="65" fillId="0" borderId="0" applyFont="0" applyFill="0" applyBorder="0" applyAlignment="0" applyProtection="0"/>
    <xf numFmtId="41" fontId="49" fillId="0" borderId="0" applyFont="0" applyFill="0" applyBorder="0" applyAlignment="0" applyProtection="0"/>
    <xf numFmtId="202" fontId="49" fillId="0" borderId="0" applyFont="0" applyFill="0" applyBorder="0" applyAlignment="0" applyProtection="0"/>
    <xf numFmtId="167" fontId="49" fillId="0" borderId="0" applyFont="0" applyFill="0" applyBorder="0" applyAlignment="0" applyProtection="0"/>
    <xf numFmtId="179" fontId="49" fillId="0" borderId="0" applyFont="0" applyFill="0" applyBorder="0" applyAlignment="0" applyProtection="0"/>
    <xf numFmtId="174" fontId="49" fillId="0" borderId="0" applyFont="0" applyFill="0" applyBorder="0" applyAlignment="0" applyProtection="0"/>
    <xf numFmtId="203"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41" fontId="49" fillId="0" borderId="0" applyFont="0" applyFill="0" applyBorder="0" applyAlignment="0" applyProtection="0"/>
    <xf numFmtId="206"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210" fontId="49" fillId="0" borderId="0" applyFont="0" applyFill="0" applyBorder="0" applyAlignment="0" applyProtection="0"/>
    <xf numFmtId="211" fontId="49" fillId="0" borderId="0" applyFont="0" applyFill="0" applyBorder="0" applyAlignment="0" applyProtection="0"/>
    <xf numFmtId="167" fontId="49" fillId="0" borderId="0" applyFont="0" applyFill="0" applyBorder="0" applyAlignment="0" applyProtection="0"/>
    <xf numFmtId="166" fontId="49" fillId="0" borderId="0" applyFont="0" applyFill="0" applyBorder="0" applyAlignment="0" applyProtection="0"/>
    <xf numFmtId="166" fontId="49" fillId="0" borderId="0" applyFont="0" applyFill="0" applyBorder="0" applyAlignment="0" applyProtection="0"/>
    <xf numFmtId="179" fontId="49" fillId="0" borderId="0" applyFont="0" applyFill="0" applyBorder="0" applyAlignment="0" applyProtection="0"/>
    <xf numFmtId="200" fontId="49" fillId="0" borderId="0" applyFont="0" applyFill="0" applyBorder="0" applyAlignment="0" applyProtection="0"/>
    <xf numFmtId="179" fontId="42" fillId="0" borderId="0" applyFont="0" applyFill="0" applyBorder="0" applyAlignment="0" applyProtection="0"/>
    <xf numFmtId="41" fontId="49" fillId="0" borderId="0" applyFont="0" applyFill="0" applyBorder="0" applyAlignment="0" applyProtection="0"/>
    <xf numFmtId="206" fontId="49" fillId="0" borderId="0" applyFont="0" applyFill="0" applyBorder="0" applyAlignment="0" applyProtection="0"/>
    <xf numFmtId="200" fontId="49" fillId="0" borderId="0" applyFont="0" applyFill="0" applyBorder="0" applyAlignment="0" applyProtection="0"/>
    <xf numFmtId="179" fontId="49" fillId="0" borderId="0" applyFont="0" applyFill="0" applyBorder="0" applyAlignment="0" applyProtection="0"/>
    <xf numFmtId="203" fontId="49" fillId="0" borderId="0" applyFont="0" applyFill="0" applyBorder="0" applyAlignment="0" applyProtection="0"/>
    <xf numFmtId="0" fontId="48" fillId="0" borderId="0"/>
    <xf numFmtId="314" fontId="38" fillId="0" borderId="0" applyFont="0" applyFill="0" applyBorder="0" applyAlignment="0" applyProtection="0"/>
    <xf numFmtId="41" fontId="49" fillId="0" borderId="0" applyFont="0" applyFill="0" applyBorder="0" applyAlignment="0" applyProtection="0"/>
    <xf numFmtId="174" fontId="49" fillId="0" borderId="0" applyFont="0" applyFill="0" applyBorder="0" applyAlignment="0" applyProtection="0"/>
    <xf numFmtId="41" fontId="49" fillId="0" borderId="0" applyFont="0" applyFill="0" applyBorder="0" applyAlignment="0" applyProtection="0"/>
    <xf numFmtId="18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205" fontId="49" fillId="0" borderId="0" applyFont="0" applyFill="0" applyBorder="0" applyAlignment="0" applyProtection="0"/>
    <xf numFmtId="174" fontId="49" fillId="0" borderId="0" applyFont="0" applyFill="0" applyBorder="0" applyAlignment="0" applyProtection="0"/>
    <xf numFmtId="174"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187" fontId="49" fillId="0" borderId="0" applyFont="0" applyFill="0" applyBorder="0" applyAlignment="0" applyProtection="0"/>
    <xf numFmtId="208" fontId="49" fillId="0" borderId="0" applyFont="0" applyFill="0" applyBorder="0" applyAlignment="0" applyProtection="0"/>
    <xf numFmtId="41"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87" fontId="42" fillId="0" borderId="0" applyFont="0" applyFill="0" applyBorder="0" applyAlignment="0" applyProtection="0"/>
    <xf numFmtId="174" fontId="49" fillId="0" borderId="0" applyFont="0" applyFill="0" applyBorder="0" applyAlignment="0" applyProtection="0"/>
    <xf numFmtId="187" fontId="49" fillId="0" borderId="0" applyFont="0" applyFill="0" applyBorder="0" applyAlignment="0" applyProtection="0"/>
    <xf numFmtId="174" fontId="49" fillId="0" borderId="0" applyFont="0" applyFill="0" applyBorder="0" applyAlignment="0" applyProtection="0"/>
    <xf numFmtId="167" fontId="49" fillId="0" borderId="0" applyFont="0" applyFill="0" applyBorder="0" applyAlignment="0" applyProtection="0"/>
    <xf numFmtId="174" fontId="49" fillId="0" borderId="0" applyFont="0" applyFill="0" applyBorder="0" applyAlignment="0" applyProtection="0"/>
    <xf numFmtId="208" fontId="49" fillId="0" borderId="0" applyFont="0" applyFill="0" applyBorder="0" applyAlignment="0" applyProtection="0"/>
    <xf numFmtId="41" fontId="49" fillId="0" borderId="0" applyFont="0" applyFill="0" applyBorder="0" applyAlignment="0" applyProtection="0"/>
    <xf numFmtId="208" fontId="49" fillId="0" borderId="0" applyFont="0" applyFill="0" applyBorder="0" applyAlignment="0" applyProtection="0"/>
    <xf numFmtId="187" fontId="49" fillId="0" borderId="0" applyFont="0" applyFill="0" applyBorder="0" applyAlignment="0" applyProtection="0"/>
    <xf numFmtId="167" fontId="49" fillId="0" borderId="0" applyFont="0" applyFill="0" applyBorder="0" applyAlignment="0" applyProtection="0"/>
    <xf numFmtId="14" fontId="200" fillId="0" borderId="0"/>
    <xf numFmtId="0" fontId="201" fillId="0" borderId="0"/>
    <xf numFmtId="0" fontId="158" fillId="0" borderId="0"/>
    <xf numFmtId="0" fontId="159" fillId="0" borderId="0"/>
    <xf numFmtId="40" fontId="202" fillId="0" borderId="0" applyBorder="0">
      <alignment horizontal="right"/>
    </xf>
    <xf numFmtId="0" fontId="203" fillId="0" borderId="0"/>
    <xf numFmtId="315" fontId="38" fillId="0" borderId="2">
      <alignment horizontal="right" vertical="center"/>
    </xf>
    <xf numFmtId="315" fontId="38" fillId="0" borderId="2">
      <alignment horizontal="right" vertical="center"/>
    </xf>
    <xf numFmtId="315" fontId="38" fillId="0" borderId="2">
      <alignment horizontal="right" vertical="center"/>
    </xf>
    <xf numFmtId="294" fontId="204" fillId="0" borderId="2">
      <alignment horizontal="right" vertical="center"/>
    </xf>
    <xf numFmtId="294" fontId="204" fillId="0" borderId="2">
      <alignment horizontal="right" vertical="center"/>
    </xf>
    <xf numFmtId="315" fontId="38"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7" fontId="49" fillId="0" borderId="2">
      <alignment horizontal="right" vertical="center"/>
    </xf>
    <xf numFmtId="317" fontId="49"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8" fontId="71" fillId="0" borderId="2">
      <alignment horizontal="right" vertical="center"/>
    </xf>
    <xf numFmtId="318" fontId="71" fillId="0" borderId="2">
      <alignment horizontal="right" vertical="center"/>
    </xf>
    <xf numFmtId="319" fontId="35" fillId="0" borderId="2">
      <alignment horizontal="right" vertical="center"/>
    </xf>
    <xf numFmtId="320" fontId="81" fillId="0" borderId="2">
      <alignment horizontal="right" vertical="center"/>
    </xf>
    <xf numFmtId="320" fontId="81" fillId="0" borderId="2">
      <alignment horizontal="right" vertical="center"/>
    </xf>
    <xf numFmtId="317" fontId="49" fillId="0" borderId="2">
      <alignment horizontal="right" vertical="center"/>
    </xf>
    <xf numFmtId="317" fontId="49"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20" fontId="51" fillId="0" borderId="2">
      <alignment horizontal="right" vertical="center"/>
    </xf>
    <xf numFmtId="320" fontId="51" fillId="0" borderId="2">
      <alignment horizontal="right" vertical="center"/>
    </xf>
    <xf numFmtId="320" fontId="81" fillId="0" borderId="2">
      <alignment horizontal="right" vertical="center"/>
    </xf>
    <xf numFmtId="320" fontId="81" fillId="0" borderId="2">
      <alignment horizontal="right" vertical="center"/>
    </xf>
    <xf numFmtId="320" fontId="81" fillId="0" borderId="2">
      <alignment horizontal="right" vertical="center"/>
    </xf>
    <xf numFmtId="320" fontId="81"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17" fontId="49" fillId="0" borderId="2">
      <alignment horizontal="right" vertical="center"/>
    </xf>
    <xf numFmtId="317" fontId="49" fillId="0" borderId="2">
      <alignment horizontal="right" vertical="center"/>
    </xf>
    <xf numFmtId="320" fontId="51" fillId="0" borderId="2">
      <alignment horizontal="right" vertical="center"/>
    </xf>
    <xf numFmtId="320" fontId="51" fillId="0" borderId="2">
      <alignment horizontal="right" vertical="center"/>
    </xf>
    <xf numFmtId="320" fontId="81" fillId="0" borderId="2">
      <alignment horizontal="right" vertical="center"/>
    </xf>
    <xf numFmtId="320" fontId="81" fillId="0" borderId="2">
      <alignment horizontal="right" vertical="center"/>
    </xf>
    <xf numFmtId="320" fontId="81" fillId="0" borderId="2">
      <alignment horizontal="right" vertical="center"/>
    </xf>
    <xf numFmtId="320" fontId="81" fillId="0" borderId="2">
      <alignment horizontal="right" vertical="center"/>
    </xf>
    <xf numFmtId="320" fontId="81" fillId="0" borderId="2">
      <alignment horizontal="right" vertical="center"/>
    </xf>
    <xf numFmtId="320" fontId="81"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7" fontId="49" fillId="0" borderId="2">
      <alignment horizontal="right" vertical="center"/>
    </xf>
    <xf numFmtId="317" fontId="49" fillId="0" borderId="2">
      <alignment horizontal="right" vertical="center"/>
    </xf>
    <xf numFmtId="317" fontId="49" fillId="0" borderId="2">
      <alignment horizontal="right" vertical="center"/>
    </xf>
    <xf numFmtId="317" fontId="49"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7" fontId="49" fillId="0" borderId="2">
      <alignment horizontal="right" vertical="center"/>
    </xf>
    <xf numFmtId="317" fontId="49" fillId="0" borderId="2">
      <alignment horizontal="right" vertical="center"/>
    </xf>
    <xf numFmtId="322" fontId="51" fillId="0" borderId="2">
      <alignment horizontal="right" vertical="center"/>
    </xf>
    <xf numFmtId="322" fontId="5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8" fontId="71" fillId="0" borderId="2">
      <alignment horizontal="right" vertical="center"/>
    </xf>
    <xf numFmtId="318" fontId="71" fillId="0" borderId="2">
      <alignment horizontal="right" vertical="center"/>
    </xf>
    <xf numFmtId="318" fontId="71" fillId="0" borderId="2">
      <alignment horizontal="right" vertical="center"/>
    </xf>
    <xf numFmtId="318" fontId="71" fillId="0" borderId="2">
      <alignment horizontal="right" vertical="center"/>
    </xf>
    <xf numFmtId="322" fontId="51" fillId="0" borderId="2">
      <alignment horizontal="right" vertical="center"/>
    </xf>
    <xf numFmtId="322" fontId="5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18" fontId="71" fillId="0" borderId="2">
      <alignment horizontal="right" vertical="center"/>
    </xf>
    <xf numFmtId="318" fontId="71" fillId="0" borderId="2">
      <alignment horizontal="right" vertical="center"/>
    </xf>
    <xf numFmtId="318" fontId="71" fillId="0" borderId="2">
      <alignment horizontal="right" vertical="center"/>
    </xf>
    <xf numFmtId="318" fontId="71" fillId="0" borderId="2">
      <alignment horizontal="right" vertical="center"/>
    </xf>
    <xf numFmtId="318" fontId="71" fillId="0" borderId="2">
      <alignment horizontal="right" vertical="center"/>
    </xf>
    <xf numFmtId="318" fontId="71" fillId="0" borderId="2">
      <alignment horizontal="right" vertical="center"/>
    </xf>
    <xf numFmtId="318" fontId="71" fillId="0" borderId="2">
      <alignment horizontal="right" vertical="center"/>
    </xf>
    <xf numFmtId="318" fontId="71" fillId="0" borderId="2">
      <alignment horizontal="right" vertical="center"/>
    </xf>
    <xf numFmtId="317" fontId="49" fillId="0" borderId="2">
      <alignment horizontal="right" vertical="center"/>
    </xf>
    <xf numFmtId="317" fontId="49"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51" fillId="0" borderId="2">
      <alignment horizontal="right" vertical="center"/>
    </xf>
    <xf numFmtId="322" fontId="51" fillId="0" borderId="2">
      <alignment horizontal="right" vertical="center"/>
    </xf>
    <xf numFmtId="322" fontId="81" fillId="0" borderId="2">
      <alignment horizontal="right" vertical="center"/>
    </xf>
    <xf numFmtId="322" fontId="81" fillId="0" borderId="2">
      <alignment horizontal="right" vertical="center"/>
    </xf>
    <xf numFmtId="317" fontId="49" fillId="0" borderId="2">
      <alignment horizontal="right" vertical="center"/>
    </xf>
    <xf numFmtId="317" fontId="49" fillId="0" borderId="2">
      <alignment horizontal="right" vertical="center"/>
    </xf>
    <xf numFmtId="317" fontId="49" fillId="0" borderId="2">
      <alignment horizontal="right" vertical="center"/>
    </xf>
    <xf numFmtId="317" fontId="49" fillId="0" borderId="2">
      <alignment horizontal="right" vertical="center"/>
    </xf>
    <xf numFmtId="317" fontId="49" fillId="0" borderId="2">
      <alignment horizontal="right" vertical="center"/>
    </xf>
    <xf numFmtId="317" fontId="49"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7" fontId="49" fillId="0" borderId="2">
      <alignment horizontal="right" vertical="center"/>
    </xf>
    <xf numFmtId="317" fontId="49" fillId="0" borderId="2">
      <alignment horizontal="right" vertical="center"/>
    </xf>
    <xf numFmtId="323" fontId="205" fillId="6" borderId="41" applyFont="0" applyFill="0" applyBorder="0"/>
    <xf numFmtId="323" fontId="205" fillId="6" borderId="41" applyFont="0" applyFill="0" applyBorder="0"/>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20" fontId="81" fillId="0" borderId="2">
      <alignment horizontal="right" vertical="center"/>
    </xf>
    <xf numFmtId="320" fontId="81" fillId="0" borderId="2">
      <alignment horizontal="right" vertical="center"/>
    </xf>
    <xf numFmtId="317" fontId="49" fillId="0" borderId="2">
      <alignment horizontal="right" vertical="center"/>
    </xf>
    <xf numFmtId="317" fontId="49"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23" fontId="205" fillId="6" borderId="41" applyFont="0" applyFill="0" applyBorder="0"/>
    <xf numFmtId="323" fontId="205" fillId="6" borderId="41" applyFont="0" applyFill="0" applyBorder="0"/>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51" fillId="0" borderId="2">
      <alignment horizontal="right" vertical="center"/>
    </xf>
    <xf numFmtId="322" fontId="5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51" fillId="0" borderId="2">
      <alignment horizontal="right" vertical="center"/>
    </xf>
    <xf numFmtId="322" fontId="5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81" fillId="0" borderId="2">
      <alignment horizontal="right" vertical="center"/>
    </xf>
    <xf numFmtId="322" fontId="51" fillId="0" borderId="2">
      <alignment horizontal="right" vertical="center"/>
    </xf>
    <xf numFmtId="322" fontId="51" fillId="0" borderId="2">
      <alignment horizontal="right" vertical="center"/>
    </xf>
    <xf numFmtId="322" fontId="81" fillId="0" borderId="2">
      <alignment horizontal="right" vertical="center"/>
    </xf>
    <xf numFmtId="322" fontId="81" fillId="0" borderId="2">
      <alignment horizontal="right" vertical="center"/>
    </xf>
    <xf numFmtId="317" fontId="49" fillId="0" borderId="2">
      <alignment horizontal="right" vertical="center"/>
    </xf>
    <xf numFmtId="317" fontId="49"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1" fontId="43" fillId="0" borderId="2">
      <alignment horizontal="right" vertical="center"/>
    </xf>
    <xf numFmtId="320" fontId="51" fillId="0" borderId="2">
      <alignment horizontal="right" vertical="center"/>
    </xf>
    <xf numFmtId="320" fontId="51"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24" fontId="43" fillId="0" borderId="2">
      <alignment horizontal="right" vertical="center"/>
    </xf>
    <xf numFmtId="324" fontId="43" fillId="0" borderId="2">
      <alignment horizontal="right" vertical="center"/>
    </xf>
    <xf numFmtId="324" fontId="43" fillId="0" borderId="2">
      <alignment horizontal="right" vertical="center"/>
    </xf>
    <xf numFmtId="324" fontId="43" fillId="0" borderId="2">
      <alignment horizontal="right" vertical="center"/>
    </xf>
    <xf numFmtId="324" fontId="43" fillId="0" borderId="2">
      <alignment horizontal="right" vertical="center"/>
    </xf>
    <xf numFmtId="324" fontId="43"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7" fontId="49" fillId="0" borderId="2">
      <alignment horizontal="right" vertical="center"/>
    </xf>
    <xf numFmtId="317" fontId="49"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16" fontId="35" fillId="0" borderId="2">
      <alignment horizontal="right" vertical="center"/>
    </xf>
    <xf numFmtId="323" fontId="205" fillId="6" borderId="41" applyFont="0" applyFill="0" applyBorder="0"/>
    <xf numFmtId="323" fontId="205" fillId="6" borderId="41" applyFont="0" applyFill="0" applyBorder="0"/>
    <xf numFmtId="297" fontId="43" fillId="0" borderId="2">
      <alignment horizontal="right" vertical="center"/>
    </xf>
    <xf numFmtId="297" fontId="43" fillId="0" borderId="2">
      <alignment horizontal="right" vertical="center"/>
    </xf>
    <xf numFmtId="297" fontId="43" fillId="0" borderId="2">
      <alignment horizontal="right" vertical="center"/>
    </xf>
    <xf numFmtId="297" fontId="43" fillId="0" borderId="2">
      <alignment horizontal="right" vertical="center"/>
    </xf>
    <xf numFmtId="297" fontId="43" fillId="0" borderId="2">
      <alignment horizontal="right" vertical="center"/>
    </xf>
    <xf numFmtId="297" fontId="43" fillId="0" borderId="2">
      <alignment horizontal="right" vertical="center"/>
    </xf>
    <xf numFmtId="315" fontId="38"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294" fontId="204" fillId="0" borderId="2">
      <alignment horizontal="right" vertical="center"/>
    </xf>
    <xf numFmtId="323" fontId="205" fillId="6" borderId="41" applyFont="0" applyFill="0" applyBorder="0"/>
    <xf numFmtId="323" fontId="205" fillId="6" borderId="41" applyFont="0" applyFill="0" applyBorder="0"/>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243" fontId="43"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9" fontId="35"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15" fontId="38" fillId="0" borderId="2">
      <alignment horizontal="right" vertical="center"/>
    </xf>
    <xf numFmtId="325" fontId="206" fillId="0" borderId="2">
      <alignment horizontal="right" vertical="center"/>
    </xf>
    <xf numFmtId="325" fontId="206" fillId="0" borderId="2">
      <alignment horizontal="right" vertical="center"/>
    </xf>
    <xf numFmtId="315" fontId="38" fillId="0" borderId="2">
      <alignment horizontal="right" vertical="center"/>
    </xf>
    <xf numFmtId="315" fontId="38"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25" fontId="206" fillId="0" borderId="2">
      <alignment horizontal="right" vertical="center"/>
    </xf>
    <xf numFmtId="315" fontId="38" fillId="0" borderId="2">
      <alignment horizontal="right" vertical="center"/>
    </xf>
    <xf numFmtId="315" fontId="38" fillId="0" borderId="2">
      <alignment horizontal="right" vertical="center"/>
    </xf>
    <xf numFmtId="317" fontId="49" fillId="0" borderId="2">
      <alignment horizontal="right" vertical="center"/>
    </xf>
    <xf numFmtId="317" fontId="49" fillId="0" borderId="2">
      <alignment horizontal="right" vertical="center"/>
    </xf>
    <xf numFmtId="49" fontId="62" fillId="0" borderId="0" applyFill="0" applyBorder="0" applyAlignment="0"/>
    <xf numFmtId="0" fontId="8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6" fontId="51" fillId="0" borderId="0" applyFill="0" applyBorder="0" applyAlignment="0"/>
    <xf numFmtId="324" fontId="8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327" fontId="51" fillId="0" borderId="0" applyFill="0" applyBorder="0" applyAlignment="0"/>
    <xf numFmtId="0" fontId="207" fillId="0" borderId="0" applyFill="0" applyBorder="0" applyProtection="0">
      <alignment horizontal="left" vertical="top"/>
    </xf>
    <xf numFmtId="0" fontId="208" fillId="0" borderId="35">
      <alignment horizontal="center" vertical="center" wrapText="1"/>
    </xf>
    <xf numFmtId="0" fontId="209" fillId="0" borderId="0">
      <alignment horizontal="center"/>
    </xf>
    <xf numFmtId="40" fontId="135" fillId="0" borderId="0"/>
    <xf numFmtId="3" fontId="210" fillId="0" borderId="0" applyNumberFormat="0" applyFill="0" applyBorder="0" applyAlignment="0" applyProtection="0">
      <alignment horizontal="center" wrapText="1"/>
    </xf>
    <xf numFmtId="0" fontId="211" fillId="0" borderId="5" applyBorder="0" applyAlignment="0">
      <alignment horizontal="center" vertical="center"/>
    </xf>
    <xf numFmtId="0" fontId="211" fillId="0" borderId="5" applyBorder="0" applyAlignment="0">
      <alignment horizontal="center" vertical="center"/>
    </xf>
    <xf numFmtId="0" fontId="212" fillId="0" borderId="0" applyNumberFormat="0" applyFill="0" applyBorder="0" applyAlignment="0" applyProtection="0">
      <alignment horizontal="centerContinuous"/>
    </xf>
    <xf numFmtId="0" fontId="137" fillId="0" borderId="42"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35" applyNumberFormat="0" applyAlignment="0">
      <alignment horizontal="left" wrapText="1"/>
    </xf>
    <xf numFmtId="3" fontId="214" fillId="0" borderId="8" applyNumberFormat="0" applyAlignment="0">
      <alignment horizontal="center" vertical="center"/>
    </xf>
    <xf numFmtId="0" fontId="216" fillId="0" borderId="43" applyNumberFormat="0" applyBorder="0" applyAlignment="0">
      <alignment vertical="center"/>
    </xf>
    <xf numFmtId="0" fontId="217" fillId="0" borderId="44" applyNumberFormat="0" applyFill="0" applyAlignment="0" applyProtection="0"/>
    <xf numFmtId="0" fontId="218" fillId="0" borderId="45">
      <alignment horizontal="center"/>
    </xf>
    <xf numFmtId="174" fontId="81" fillId="0" borderId="0" applyFont="0" applyFill="0" applyBorder="0" applyAlignment="0" applyProtection="0"/>
    <xf numFmtId="328" fontId="81" fillId="0" borderId="0" applyFont="0" applyFill="0" applyBorder="0" applyAlignment="0" applyProtection="0"/>
    <xf numFmtId="179" fontId="38" fillId="0" borderId="2">
      <alignment horizontal="center"/>
    </xf>
    <xf numFmtId="179" fontId="38" fillId="0" borderId="2">
      <alignment horizontal="center"/>
    </xf>
    <xf numFmtId="0" fontId="219" fillId="0" borderId="46" applyProtection="0"/>
    <xf numFmtId="0" fontId="38" fillId="0" borderId="0" applyProtection="0"/>
    <xf numFmtId="0" fontId="51" fillId="0" borderId="0" applyProtection="0"/>
    <xf numFmtId="0" fontId="101" fillId="0" borderId="0" applyProtection="0"/>
    <xf numFmtId="0" fontId="219" fillId="0" borderId="46" applyProtection="0"/>
    <xf numFmtId="0" fontId="38" fillId="0" borderId="0" applyProtection="0"/>
    <xf numFmtId="0" fontId="51" fillId="0" borderId="0" applyProtection="0"/>
    <xf numFmtId="0" fontId="101" fillId="0" borderId="0" applyProtection="0"/>
    <xf numFmtId="329" fontId="220" fillId="0" borderId="0" applyNumberFormat="0" applyFont="0" applyFill="0" applyBorder="0" applyAlignment="0">
      <alignment horizontal="centerContinuous"/>
    </xf>
    <xf numFmtId="0" fontId="53" fillId="0" borderId="0">
      <alignment vertical="center" wrapText="1"/>
      <protection locked="0"/>
    </xf>
    <xf numFmtId="0" fontId="219" fillId="0" borderId="47"/>
    <xf numFmtId="0" fontId="219" fillId="0" borderId="47"/>
    <xf numFmtId="0" fontId="38" fillId="0" borderId="0" applyNumberFormat="0" applyFill="0" applyBorder="0" applyAlignment="0" applyProtection="0"/>
    <xf numFmtId="0" fontId="38" fillId="0" borderId="0" applyNumberFormat="0" applyFill="0" applyBorder="0" applyAlignment="0" applyProtection="0"/>
    <xf numFmtId="0" fontId="8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1" fillId="0" borderId="35" applyNumberFormat="0" applyBorder="0" applyAlignment="0"/>
    <xf numFmtId="0" fontId="221" fillId="0" borderId="33" applyNumberFormat="0" applyBorder="0" applyAlignment="0">
      <alignment horizontal="center"/>
    </xf>
    <xf numFmtId="0" fontId="221" fillId="0" borderId="33" applyNumberFormat="0" applyBorder="0" applyAlignment="0">
      <alignment horizontal="center"/>
    </xf>
    <xf numFmtId="3" fontId="222" fillId="0" borderId="25" applyNumberFormat="0" applyBorder="0" applyAlignment="0"/>
    <xf numFmtId="0" fontId="160" fillId="0" borderId="48" applyNumberFormat="0" applyAlignment="0">
      <alignment horizontal="center"/>
    </xf>
    <xf numFmtId="172" fontId="150" fillId="0" borderId="0" applyFont="0" applyFill="0" applyBorder="0" applyAlignment="0" applyProtection="0"/>
    <xf numFmtId="186" fontId="81" fillId="0" borderId="0" applyFont="0" applyFill="0" applyBorder="0" applyAlignment="0" applyProtection="0"/>
    <xf numFmtId="330" fontId="81" fillId="0" borderId="0" applyFont="0" applyFill="0" applyBorder="0" applyAlignment="0" applyProtection="0"/>
    <xf numFmtId="0" fontId="60" fillId="0" borderId="49">
      <alignment horizontal="center"/>
    </xf>
    <xf numFmtId="0" fontId="60" fillId="0" borderId="49">
      <alignment horizontal="center"/>
    </xf>
    <xf numFmtId="324" fontId="38" fillId="0" borderId="0"/>
    <xf numFmtId="331" fontId="38" fillId="0" borderId="1"/>
    <xf numFmtId="331" fontId="38" fillId="0" borderId="1"/>
    <xf numFmtId="0" fontId="223" fillId="0" borderId="0"/>
    <xf numFmtId="0" fontId="223" fillId="0" borderId="0" applyProtection="0"/>
    <xf numFmtId="0" fontId="164" fillId="0" borderId="0"/>
    <xf numFmtId="0" fontId="224" fillId="0" borderId="0"/>
    <xf numFmtId="0" fontId="164" fillId="0" borderId="0"/>
    <xf numFmtId="3" fontId="38" fillId="0" borderId="0" applyNumberFormat="0" applyBorder="0" applyAlignment="0" applyProtection="0">
      <alignment horizontal="centerContinuous"/>
      <protection locked="0"/>
    </xf>
    <xf numFmtId="3" fontId="225" fillId="0" borderId="0">
      <protection locked="0"/>
    </xf>
    <xf numFmtId="3" fontId="70" fillId="0" borderId="0">
      <protection locked="0"/>
    </xf>
    <xf numFmtId="3" fontId="70" fillId="0" borderId="0">
      <protection locked="0"/>
    </xf>
    <xf numFmtId="0" fontId="223" fillId="0" borderId="0"/>
    <xf numFmtId="0" fontId="223" fillId="0" borderId="0" applyProtection="0"/>
    <xf numFmtId="0" fontId="164" fillId="0" borderId="0"/>
    <xf numFmtId="0" fontId="224" fillId="0" borderId="0"/>
    <xf numFmtId="0" fontId="164" fillId="0" borderId="0"/>
    <xf numFmtId="0" fontId="226" fillId="0" borderId="50" applyFill="0" applyBorder="0" applyAlignment="0">
      <alignment horizontal="center"/>
    </xf>
    <xf numFmtId="164" fontId="227" fillId="50" borderId="5">
      <alignment vertical="top"/>
    </xf>
    <xf numFmtId="164" fontId="227" fillId="50" borderId="5">
      <alignment vertical="top"/>
    </xf>
    <xf numFmtId="292" fontId="227" fillId="50" borderId="5">
      <alignment vertical="top"/>
    </xf>
    <xf numFmtId="164"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292" fontId="22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172" fontId="48" fillId="0" borderId="8">
      <alignment horizontal="left" vertical="top"/>
    </xf>
    <xf numFmtId="0" fontId="229" fillId="0" borderId="8">
      <alignment horizontal="left" vertical="center"/>
    </xf>
    <xf numFmtId="0" fontId="230" fillId="51" borderId="1">
      <alignment horizontal="left" vertical="center"/>
    </xf>
    <xf numFmtId="0" fontId="230" fillId="51" borderId="1">
      <alignment horizontal="left" vertical="center"/>
    </xf>
    <xf numFmtId="165" fontId="231" fillId="52" borderId="5"/>
    <xf numFmtId="165" fontId="231" fillId="52" borderId="5"/>
    <xf numFmtId="332" fontId="231" fillId="52" borderId="5"/>
    <xf numFmtId="164" fontId="148" fillId="0" borderId="5">
      <alignment horizontal="left" vertical="top"/>
    </xf>
    <xf numFmtId="164" fontId="148" fillId="0" borderId="5">
      <alignment horizontal="left" vertical="top"/>
    </xf>
    <xf numFmtId="292" fontId="232" fillId="0" borderId="5">
      <alignment horizontal="left" vertical="top"/>
    </xf>
    <xf numFmtId="0" fontId="233" fillId="53" borderId="0">
      <alignment horizontal="left" vertical="center"/>
    </xf>
    <xf numFmtId="0" fontId="51" fillId="0" borderId="0" applyFont="0" applyFill="0" applyBorder="0" applyAlignment="0" applyProtection="0"/>
    <xf numFmtId="0" fontId="51" fillId="0" borderId="0" applyFont="0" applyFill="0" applyBorder="0" applyAlignment="0" applyProtection="0"/>
    <xf numFmtId="333" fontId="51" fillId="0" borderId="0" applyFont="0" applyFill="0" applyBorder="0" applyAlignment="0" applyProtection="0"/>
    <xf numFmtId="334" fontId="51" fillId="0" borderId="0" applyFont="0" applyFill="0" applyBorder="0" applyAlignment="0" applyProtection="0"/>
    <xf numFmtId="166" fontId="119" fillId="0" borderId="0" applyFont="0" applyFill="0" applyBorder="0" applyAlignment="0" applyProtection="0"/>
    <xf numFmtId="168" fontId="119" fillId="0" borderId="0" applyFont="0" applyFill="0" applyBorder="0" applyAlignment="0" applyProtection="0"/>
    <xf numFmtId="0" fontId="234" fillId="0" borderId="0" applyNumberFormat="0" applyFill="0" applyBorder="0" applyAlignment="0" applyProtection="0"/>
    <xf numFmtId="0" fontId="235" fillId="0" borderId="0" applyNumberFormat="0" applyFont="0" applyFill="0" applyBorder="0" applyProtection="0">
      <alignment horizontal="center" vertical="center" wrapText="1"/>
    </xf>
    <xf numFmtId="0" fontId="51" fillId="0" borderId="0" applyFont="0" applyFill="0" applyBorder="0" applyAlignment="0" applyProtection="0"/>
    <xf numFmtId="0" fontId="51" fillId="0" borderId="0" applyFont="0" applyFill="0" applyBorder="0" applyAlignment="0" applyProtection="0"/>
    <xf numFmtId="0" fontId="236" fillId="0" borderId="51" applyNumberFormat="0" applyFont="0" applyAlignment="0">
      <alignment horizontal="center"/>
    </xf>
    <xf numFmtId="0" fontId="237" fillId="0" borderId="0" applyNumberFormat="0" applyFill="0" applyBorder="0" applyAlignment="0" applyProtection="0"/>
    <xf numFmtId="0" fontId="35" fillId="0" borderId="52" applyFont="0" applyBorder="0" applyAlignment="0">
      <alignment horizontal="center"/>
    </xf>
    <xf numFmtId="0" fontId="35" fillId="0" borderId="52" applyFont="0" applyBorder="0" applyAlignment="0">
      <alignment horizontal="center"/>
    </xf>
    <xf numFmtId="174" fontId="43" fillId="0" borderId="0" applyFont="0" applyFill="0" applyBorder="0" applyAlignment="0" applyProtection="0"/>
    <xf numFmtId="166" fontId="238" fillId="0" borderId="0" applyFont="0" applyFill="0" applyBorder="0" applyAlignment="0" applyProtection="0"/>
    <xf numFmtId="168" fontId="238" fillId="0" borderId="0" applyFont="0" applyFill="0" applyBorder="0" applyAlignment="0" applyProtection="0"/>
    <xf numFmtId="0" fontId="238" fillId="0" borderId="0"/>
    <xf numFmtId="0" fontId="239" fillId="0" borderId="0" applyFont="0" applyFill="0" applyBorder="0" applyAlignment="0" applyProtection="0"/>
    <xf numFmtId="0" fontId="239" fillId="0" borderId="0" applyFont="0" applyFill="0" applyBorder="0" applyAlignment="0" applyProtection="0"/>
    <xf numFmtId="0" fontId="31" fillId="0" borderId="0">
      <alignment vertical="center"/>
    </xf>
    <xf numFmtId="40" fontId="240" fillId="0" borderId="0" applyFont="0" applyFill="0" applyBorder="0" applyAlignment="0" applyProtection="0"/>
    <xf numFmtId="38" fontId="240" fillId="0" borderId="0" applyFont="0" applyFill="0" applyBorder="0" applyAlignment="0" applyProtection="0"/>
    <xf numFmtId="0" fontId="240" fillId="0" borderId="0" applyFont="0" applyFill="0" applyBorder="0" applyAlignment="0" applyProtection="0"/>
    <xf numFmtId="0" fontId="240" fillId="0" borderId="0" applyFont="0" applyFill="0" applyBorder="0" applyAlignment="0" applyProtection="0"/>
    <xf numFmtId="9" fontId="241" fillId="0" borderId="0" applyBorder="0" applyAlignment="0" applyProtection="0"/>
    <xf numFmtId="0" fontId="242" fillId="0" borderId="0"/>
    <xf numFmtId="0" fontId="243" fillId="0" borderId="17"/>
    <xf numFmtId="194" fontId="45" fillId="0" borderId="0" applyFont="0" applyFill="0" applyBorder="0" applyAlignment="0" applyProtection="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67" fillId="0" borderId="0" applyFont="0" applyFill="0" applyBorder="0" applyAlignment="0" applyProtection="0"/>
    <xf numFmtId="0" fontId="167" fillId="0" borderId="0" applyFont="0" applyFill="0" applyBorder="0" applyAlignment="0" applyProtection="0"/>
    <xf numFmtId="186" fontId="51" fillId="0" borderId="0" applyFont="0" applyFill="0" applyBorder="0" applyAlignment="0" applyProtection="0"/>
    <xf numFmtId="230" fontId="51" fillId="0" borderId="0" applyFont="0" applyFill="0" applyBorder="0" applyAlignment="0" applyProtection="0"/>
    <xf numFmtId="0" fontId="167" fillId="0" borderId="0"/>
    <xf numFmtId="0" fontId="167" fillId="0" borderId="0"/>
    <xf numFmtId="0" fontId="244" fillId="0" borderId="0"/>
    <xf numFmtId="0" fontId="68" fillId="0" borderId="0"/>
    <xf numFmtId="174" fontId="37" fillId="0" borderId="0" applyFont="0" applyFill="0" applyBorder="0" applyAlignment="0" applyProtection="0"/>
    <xf numFmtId="176" fontId="37" fillId="0" borderId="0" applyFont="0" applyFill="0" applyBorder="0" applyAlignment="0" applyProtection="0"/>
    <xf numFmtId="169" fontId="51" fillId="0" borderId="0" applyFont="0" applyFill="0" applyBorder="0" applyAlignment="0" applyProtection="0"/>
    <xf numFmtId="167" fontId="51" fillId="0" borderId="0" applyFont="0" applyFill="0" applyBorder="0" applyAlignment="0" applyProtection="0"/>
    <xf numFmtId="0" fontId="51" fillId="0" borderId="0"/>
    <xf numFmtId="191" fontId="37" fillId="0" borderId="0" applyFont="0" applyFill="0" applyBorder="0" applyAlignment="0" applyProtection="0"/>
    <xf numFmtId="335" fontId="56" fillId="0" borderId="0" applyFont="0" applyFill="0" applyBorder="0" applyAlignment="0" applyProtection="0"/>
    <xf numFmtId="336" fontId="37" fillId="0" borderId="0" applyFont="0" applyFill="0" applyBorder="0" applyAlignment="0" applyProtection="0"/>
    <xf numFmtId="168" fontId="51" fillId="0" borderId="0" applyFont="0" applyFill="0" applyBorder="0" applyAlignment="0" applyProtection="0"/>
    <xf numFmtId="166" fontId="51" fillId="0" borderId="0" applyFont="0" applyFill="0" applyBorder="0" applyAlignment="0" applyProtection="0"/>
    <xf numFmtId="0" fontId="245" fillId="0" borderId="0"/>
    <xf numFmtId="177" fontId="40" fillId="0" borderId="0" applyFont="0" applyFill="0" applyBorder="0" applyAlignment="0" applyProtection="0"/>
    <xf numFmtId="337" fontId="40" fillId="0" borderId="0" applyFont="0" applyFill="0" applyBorder="0" applyAlignment="0" applyProtection="0"/>
    <xf numFmtId="169" fontId="31" fillId="0" borderId="0" applyFont="0" applyFill="0" applyBorder="0" applyAlignment="0" applyProtection="0"/>
    <xf numFmtId="169" fontId="40" fillId="0" borderId="0" applyFont="0" applyFill="0" applyBorder="0" applyAlignment="0" applyProtection="0"/>
    <xf numFmtId="195" fontId="51" fillId="0" borderId="0" applyFont="0" applyFill="0" applyBorder="0" applyAlignment="0" applyProtection="0"/>
    <xf numFmtId="176" fontId="40" fillId="0" borderId="0" applyFont="0" applyFill="0" applyBorder="0" applyAlignment="0" applyProtection="0"/>
    <xf numFmtId="169" fontId="33" fillId="0" borderId="0" applyFont="0" applyFill="0" applyBorder="0" applyAlignment="0" applyProtection="0"/>
    <xf numFmtId="169" fontId="51" fillId="0" borderId="0" applyFont="0" applyFill="0" applyBorder="0" applyAlignment="0" applyProtection="0"/>
    <xf numFmtId="169" fontId="40" fillId="0" borderId="0" applyFont="0" applyFill="0" applyBorder="0" applyAlignment="0" applyProtection="0"/>
    <xf numFmtId="0" fontId="40" fillId="0" borderId="0"/>
    <xf numFmtId="0" fontId="40" fillId="0" borderId="0"/>
    <xf numFmtId="0" fontId="51" fillId="0" borderId="0"/>
    <xf numFmtId="9" fontId="40" fillId="0" borderId="0" applyFont="0" applyFill="0" applyBorder="0" applyAlignment="0" applyProtection="0"/>
    <xf numFmtId="174" fontId="40" fillId="0" borderId="0" applyFont="0" applyFill="0" applyBorder="0" applyAlignment="0" applyProtection="0"/>
    <xf numFmtId="174" fontId="40" fillId="0" borderId="0" applyFont="0" applyFill="0" applyBorder="0" applyAlignment="0" applyProtection="0"/>
    <xf numFmtId="0" fontId="44" fillId="0" borderId="0"/>
    <xf numFmtId="0" fontId="40"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8" fillId="0" borderId="0"/>
    <xf numFmtId="0" fontId="101" fillId="0" borderId="0" applyNumberFormat="0" applyFill="0" applyBorder="0" applyAlignment="0" applyProtection="0"/>
    <xf numFmtId="0" fontId="33" fillId="0" borderId="0"/>
    <xf numFmtId="0" fontId="33" fillId="0" borderId="0"/>
    <xf numFmtId="0" fontId="33" fillId="0" borderId="0"/>
    <xf numFmtId="169" fontId="40" fillId="0" borderId="0" applyFont="0" applyFill="0" applyBorder="0" applyAlignment="0" applyProtection="0"/>
    <xf numFmtId="0" fontId="49" fillId="0" borderId="0"/>
    <xf numFmtId="0" fontId="37" fillId="0" borderId="0"/>
    <xf numFmtId="0" fontId="33" fillId="0" borderId="0"/>
    <xf numFmtId="0" fontId="33" fillId="0" borderId="0"/>
    <xf numFmtId="0" fontId="246" fillId="0" borderId="0" applyNumberFormat="0" applyFill="0" applyBorder="0" applyAlignment="0" applyProtection="0">
      <alignment vertical="top"/>
      <protection locked="0"/>
    </xf>
    <xf numFmtId="0" fontId="51" fillId="0" borderId="0"/>
  </cellStyleXfs>
  <cellXfs count="433">
    <xf numFmtId="0" fontId="0" fillId="0" borderId="0" xfId="0"/>
    <xf numFmtId="0"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right" vertical="center" wrapText="1"/>
    </xf>
    <xf numFmtId="0" fontId="6" fillId="2"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center" vertical="center" wrapText="1"/>
    </xf>
    <xf numFmtId="0" fontId="8"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0" fontId="5" fillId="0" borderId="1" xfId="0" quotePrefix="1"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6" fillId="4" borderId="1" xfId="0" applyNumberFormat="1" applyFont="1" applyFill="1" applyBorder="1" applyAlignment="1">
      <alignment horizontal="left" vertical="center" wrapText="1"/>
    </xf>
    <xf numFmtId="0" fontId="6" fillId="4" borderId="1" xfId="0" applyNumberFormat="1" applyFont="1" applyFill="1" applyBorder="1" applyAlignment="1">
      <alignment horizontal="center" vertical="center" wrapText="1"/>
    </xf>
    <xf numFmtId="0" fontId="10" fillId="4" borderId="1" xfId="0" applyNumberFormat="1" applyFont="1" applyFill="1" applyBorder="1" applyAlignment="1">
      <alignment horizontal="center" vertical="center" wrapText="1"/>
    </xf>
    <xf numFmtId="3" fontId="6" fillId="4" borderId="1" xfId="0" applyNumberFormat="1" applyFont="1" applyFill="1" applyBorder="1" applyAlignment="1">
      <alignment horizontal="right" vertical="center" wrapText="1"/>
    </xf>
    <xf numFmtId="0" fontId="7" fillId="4"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3" fontId="4" fillId="0" borderId="0" xfId="0" applyNumberFormat="1" applyFont="1" applyFill="1" applyAlignment="1">
      <alignment vertical="center" wrapText="1"/>
    </xf>
    <xf numFmtId="0" fontId="4" fillId="0" borderId="0" xfId="0" applyFont="1" applyFill="1" applyAlignment="1">
      <alignment vertical="center" wrapText="1"/>
    </xf>
    <xf numFmtId="0" fontId="4" fillId="0" borderId="1" xfId="0" applyFont="1" applyFill="1" applyBorder="1" applyAlignment="1">
      <alignment vertical="center" wrapText="1"/>
    </xf>
    <xf numFmtId="0" fontId="4" fillId="0" borderId="0" xfId="0" applyFont="1" applyFill="1" applyAlignment="1">
      <alignment vertical="center"/>
    </xf>
    <xf numFmtId="0" fontId="4" fillId="0" borderId="0" xfId="0" applyNumberFormat="1" applyFont="1" applyFill="1" applyAlignment="1">
      <alignment horizontal="left" vertical="center" wrapText="1"/>
    </xf>
    <xf numFmtId="3" fontId="4" fillId="0" borderId="0" xfId="0" applyNumberFormat="1" applyFont="1" applyFill="1" applyAlignment="1">
      <alignment horizontal="right" vertical="center" wrapText="1"/>
    </xf>
    <xf numFmtId="3" fontId="5" fillId="0" borderId="0" xfId="0" applyNumberFormat="1" applyFont="1" applyFill="1" applyAlignment="1">
      <alignment horizontal="right" vertical="center" wrapText="1"/>
    </xf>
    <xf numFmtId="0" fontId="6" fillId="0" borderId="0" xfId="0" applyNumberFormat="1" applyFont="1" applyFill="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 xfId="0" quotePrefix="1" applyNumberFormat="1" applyFont="1" applyFill="1" applyBorder="1" applyAlignment="1">
      <alignment horizontal="center" vertical="center" wrapText="1"/>
    </xf>
    <xf numFmtId="3" fontId="5" fillId="0" borderId="1" xfId="0" quotePrefix="1"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 fillId="0" borderId="0" xfId="0" applyFont="1" applyAlignment="1">
      <alignment horizontal="center" vertical="center" wrapText="1"/>
    </xf>
    <xf numFmtId="0" fontId="3" fillId="2" borderId="0" xfId="0" applyFont="1" applyFill="1" applyAlignment="1">
      <alignment horizontal="center" vertical="center" wrapText="1"/>
    </xf>
    <xf numFmtId="1" fontId="4" fillId="0" borderId="1" xfId="0" applyNumberFormat="1" applyFont="1" applyFill="1" applyBorder="1" applyAlignment="1">
      <alignment horizontal="left" vertical="center" wrapText="1"/>
    </xf>
    <xf numFmtId="1" fontId="4"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left" vertical="center" wrapText="1"/>
    </xf>
    <xf numFmtId="1" fontId="1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0" xfId="0" applyFont="1" applyAlignment="1">
      <alignment horizontal="left" vertical="center" wrapText="1"/>
    </xf>
    <xf numFmtId="3" fontId="3" fillId="0" borderId="0" xfId="0" applyNumberFormat="1" applyFont="1" applyAlignment="1">
      <alignment horizontal="right" vertical="center" wrapText="1"/>
    </xf>
    <xf numFmtId="1" fontId="6" fillId="0" borderId="0" xfId="0" applyNumberFormat="1" applyFont="1" applyFill="1" applyAlignment="1">
      <alignment horizontal="center" vertical="center" wrapText="1"/>
    </xf>
    <xf numFmtId="3"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right" vertical="center" wrapText="1"/>
    </xf>
    <xf numFmtId="3" fontId="8" fillId="0" borderId="0" xfId="0" applyNumberFormat="1" applyFont="1" applyFill="1" applyBorder="1" applyAlignment="1">
      <alignment vertical="center"/>
    </xf>
    <xf numFmtId="3" fontId="8" fillId="0" borderId="0" xfId="0" applyNumberFormat="1" applyFont="1" applyFill="1" applyBorder="1" applyAlignment="1">
      <alignment vertical="center" wrapText="1"/>
    </xf>
    <xf numFmtId="1" fontId="8" fillId="0" borderId="0" xfId="0" applyNumberFormat="1" applyFont="1" applyFill="1" applyAlignment="1">
      <alignment vertical="center" wrapText="1"/>
    </xf>
    <xf numFmtId="1" fontId="4" fillId="0" borderId="0" xfId="0" applyNumberFormat="1" applyFont="1" applyFill="1" applyAlignment="1">
      <alignment vertical="center" wrapTex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right" vertical="center" wrapText="1"/>
    </xf>
    <xf numFmtId="3" fontId="4" fillId="0" borderId="0" xfId="0" applyNumberFormat="1" applyFont="1" applyFill="1" applyBorder="1" applyAlignment="1">
      <alignment vertical="center"/>
    </xf>
    <xf numFmtId="3" fontId="4" fillId="0" borderId="0" xfId="0" applyNumberFormat="1" applyFont="1" applyFill="1" applyBorder="1" applyAlignment="1">
      <alignment vertical="center" wrapText="1"/>
    </xf>
    <xf numFmtId="1" fontId="8" fillId="0" borderId="0" xfId="0" applyNumberFormat="1" applyFont="1" applyFill="1" applyAlignment="1">
      <alignment horizontal="center" vertical="center" wrapText="1"/>
    </xf>
    <xf numFmtId="1" fontId="8" fillId="0" borderId="0" xfId="0"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xf numFmtId="3" fontId="6" fillId="2" borderId="0" xfId="0" applyNumberFormat="1" applyFont="1" applyFill="1" applyBorder="1" applyAlignment="1">
      <alignment horizontal="center" vertical="center" wrapText="1"/>
    </xf>
    <xf numFmtId="3" fontId="6" fillId="2" borderId="0" xfId="0" applyNumberFormat="1" applyFont="1" applyFill="1" applyBorder="1" applyAlignment="1">
      <alignment horizontal="right" vertical="center" wrapText="1"/>
    </xf>
    <xf numFmtId="3" fontId="6" fillId="2" borderId="0" xfId="0" applyNumberFormat="1" applyFont="1" applyFill="1" applyBorder="1" applyAlignment="1">
      <alignment vertical="center"/>
    </xf>
    <xf numFmtId="3" fontId="6" fillId="2" borderId="0" xfId="0" applyNumberFormat="1" applyFont="1" applyFill="1" applyBorder="1" applyAlignment="1">
      <alignment vertical="center" wrapText="1"/>
    </xf>
    <xf numFmtId="1" fontId="6" fillId="2" borderId="0" xfId="0" applyNumberFormat="1" applyFont="1" applyFill="1" applyAlignment="1">
      <alignment vertical="center" wrapText="1"/>
    </xf>
    <xf numFmtId="1" fontId="6" fillId="2" borderId="1" xfId="0" applyNumberFormat="1" applyFont="1" applyFill="1" applyBorder="1" applyAlignment="1">
      <alignment vertical="center" wrapText="1"/>
    </xf>
    <xf numFmtId="3" fontId="6" fillId="4" borderId="0" xfId="0" applyNumberFormat="1" applyFont="1" applyFill="1" applyBorder="1" applyAlignment="1">
      <alignment horizontal="center" vertical="center" wrapText="1"/>
    </xf>
    <xf numFmtId="3" fontId="6" fillId="4" borderId="0" xfId="0" applyNumberFormat="1" applyFont="1" applyFill="1" applyBorder="1" applyAlignment="1">
      <alignment horizontal="right" vertical="center" wrapText="1"/>
    </xf>
    <xf numFmtId="3" fontId="6" fillId="4" borderId="0" xfId="0" applyNumberFormat="1" applyFont="1" applyFill="1" applyBorder="1" applyAlignment="1">
      <alignment vertical="center"/>
    </xf>
    <xf numFmtId="3" fontId="6" fillId="4" borderId="0" xfId="0" applyNumberFormat="1" applyFont="1" applyFill="1" applyBorder="1" applyAlignment="1">
      <alignment vertical="center" wrapText="1"/>
    </xf>
    <xf numFmtId="1" fontId="6" fillId="4" borderId="0" xfId="0" applyNumberFormat="1" applyFont="1" applyFill="1" applyAlignment="1">
      <alignment vertical="center" wrapText="1"/>
    </xf>
    <xf numFmtId="1" fontId="6" fillId="4" borderId="1" xfId="0" applyNumberFormat="1" applyFont="1" applyFill="1" applyBorder="1" applyAlignment="1">
      <alignment vertical="center" wrapText="1"/>
    </xf>
    <xf numFmtId="3" fontId="4" fillId="0" borderId="0" xfId="0" applyNumberFormat="1" applyFont="1" applyFill="1" applyAlignment="1">
      <alignment horizontal="center" vertical="center" wrapText="1"/>
    </xf>
    <xf numFmtId="1" fontId="4" fillId="0" borderId="1" xfId="0" applyNumberFormat="1" applyFont="1" applyFill="1" applyBorder="1" applyAlignment="1">
      <alignment vertical="center" wrapText="1"/>
    </xf>
    <xf numFmtId="1" fontId="4" fillId="0" borderId="0" xfId="0" applyNumberFormat="1" applyFont="1" applyFill="1" applyAlignment="1">
      <alignment horizontal="right" vertical="center" wrapText="1"/>
    </xf>
    <xf numFmtId="0" fontId="4" fillId="0" borderId="0" xfId="0" applyFont="1" applyFill="1"/>
    <xf numFmtId="3" fontId="4" fillId="0" borderId="1" xfId="0" applyNumberFormat="1" applyFont="1" applyFill="1" applyBorder="1" applyAlignment="1">
      <alignment vertical="center" wrapText="1"/>
    </xf>
    <xf numFmtId="0" fontId="6" fillId="3" borderId="1" xfId="0" applyNumberFormat="1" applyFont="1" applyFill="1" applyBorder="1" applyAlignment="1">
      <alignment horizontal="center" vertical="center" wrapText="1"/>
    </xf>
    <xf numFmtId="3" fontId="6" fillId="3" borderId="1" xfId="0" applyNumberFormat="1" applyFont="1" applyFill="1" applyBorder="1" applyAlignment="1">
      <alignment horizontal="right" vertical="center" wrapText="1"/>
    </xf>
    <xf numFmtId="0" fontId="4" fillId="3" borderId="0" xfId="0" applyFont="1" applyFill="1" applyAlignment="1">
      <alignment vertical="center"/>
    </xf>
    <xf numFmtId="0" fontId="6" fillId="3" borderId="1" xfId="0" applyNumberFormat="1" applyFont="1" applyFill="1" applyBorder="1" applyAlignment="1">
      <alignment horizontal="left" vertical="center" wrapText="1"/>
    </xf>
    <xf numFmtId="3" fontId="14" fillId="3" borderId="1" xfId="0" applyNumberFormat="1" applyFont="1" applyFill="1" applyBorder="1" applyAlignment="1">
      <alignment horizontal="right" vertical="center" wrapText="1"/>
    </xf>
    <xf numFmtId="3" fontId="15" fillId="0" borderId="1" xfId="0" applyNumberFormat="1" applyFont="1" applyFill="1" applyBorder="1" applyAlignment="1">
      <alignment horizontal="right" vertical="center" wrapText="1"/>
    </xf>
    <xf numFmtId="0" fontId="6" fillId="3" borderId="0" xfId="0" applyFont="1" applyFill="1" applyAlignment="1">
      <alignment vertical="center"/>
    </xf>
    <xf numFmtId="167" fontId="11" fillId="0" borderId="1" xfId="0" applyNumberFormat="1" applyFont="1" applyFill="1" applyBorder="1" applyAlignment="1">
      <alignment horizontal="center" vertical="center" wrapText="1"/>
    </xf>
    <xf numFmtId="0" fontId="5" fillId="0" borderId="0" xfId="0" applyFont="1" applyFill="1" applyAlignment="1">
      <alignment vertical="center" wrapText="1"/>
    </xf>
    <xf numFmtId="0" fontId="5" fillId="0" borderId="1" xfId="0" quotePrefix="1" applyNumberFormat="1" applyFont="1" applyFill="1" applyBorder="1" applyAlignment="1">
      <alignment horizontal="center" vertical="center"/>
    </xf>
    <xf numFmtId="0" fontId="7"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0" fontId="3" fillId="0" borderId="0" xfId="2" applyFont="1" applyAlignment="1">
      <alignment vertical="center" wrapText="1"/>
    </xf>
    <xf numFmtId="0" fontId="5" fillId="0" borderId="0" xfId="2" applyFont="1" applyAlignment="1">
      <alignment vertical="center" wrapText="1"/>
    </xf>
    <xf numFmtId="3" fontId="5" fillId="0" borderId="0" xfId="2" applyNumberFormat="1" applyFont="1" applyAlignment="1">
      <alignment horizontal="right" vertical="center" wrapText="1"/>
    </xf>
    <xf numFmtId="3" fontId="3" fillId="0" borderId="0" xfId="2" applyNumberFormat="1" applyFont="1" applyAlignment="1">
      <alignment horizontal="right" vertical="center" wrapText="1"/>
    </xf>
    <xf numFmtId="0" fontId="3" fillId="0" borderId="0" xfId="2" applyNumberFormat="1" applyFont="1" applyAlignment="1">
      <alignment horizontal="center" vertical="center" wrapText="1"/>
    </xf>
    <xf numFmtId="0" fontId="5" fillId="0" borderId="1" xfId="2" applyFont="1" applyBorder="1" applyAlignment="1">
      <alignment vertical="center" wrapText="1"/>
    </xf>
    <xf numFmtId="3" fontId="5" fillId="0" borderId="1" xfId="2" applyNumberFormat="1" applyFont="1" applyBorder="1" applyAlignment="1">
      <alignment horizontal="right" vertical="center" wrapText="1"/>
    </xf>
    <xf numFmtId="3" fontId="3" fillId="0" borderId="1" xfId="2" applyNumberFormat="1" applyFont="1" applyBorder="1" applyAlignment="1">
      <alignment horizontal="right" vertical="center" wrapText="1"/>
    </xf>
    <xf numFmtId="0" fontId="3" fillId="0" borderId="1" xfId="2" applyFont="1" applyBorder="1" applyAlignment="1">
      <alignment vertical="center" wrapText="1"/>
    </xf>
    <xf numFmtId="0" fontId="3" fillId="0" borderId="1" xfId="2" applyNumberFormat="1" applyFont="1" applyBorder="1" applyAlignment="1">
      <alignment horizontal="center" vertical="center" wrapText="1"/>
    </xf>
    <xf numFmtId="0" fontId="3" fillId="5" borderId="0" xfId="2" applyFont="1" applyFill="1" applyAlignment="1">
      <alignment vertical="center" wrapText="1"/>
    </xf>
    <xf numFmtId="0" fontId="5" fillId="5" borderId="1" xfId="2" applyFont="1" applyFill="1" applyBorder="1" applyAlignment="1">
      <alignment vertical="center" wrapText="1"/>
    </xf>
    <xf numFmtId="3" fontId="5" fillId="5" borderId="1" xfId="2" applyNumberFormat="1" applyFont="1" applyFill="1" applyBorder="1" applyAlignment="1">
      <alignment horizontal="right" vertical="center" wrapText="1"/>
    </xf>
    <xf numFmtId="3" fontId="3" fillId="5" borderId="1" xfId="2" applyNumberFormat="1" applyFont="1" applyFill="1" applyBorder="1" applyAlignment="1">
      <alignment horizontal="right" vertical="center" wrapText="1"/>
    </xf>
    <xf numFmtId="0" fontId="3" fillId="5" borderId="1" xfId="2" applyFont="1" applyFill="1" applyBorder="1" applyAlignment="1">
      <alignment vertical="center" wrapText="1"/>
    </xf>
    <xf numFmtId="0" fontId="3" fillId="5" borderId="1" xfId="2" applyNumberFormat="1" applyFont="1" applyFill="1" applyBorder="1" applyAlignment="1">
      <alignment horizontal="center" vertical="center" wrapText="1"/>
    </xf>
    <xf numFmtId="0" fontId="16" fillId="0" borderId="0" xfId="2" applyFont="1" applyAlignment="1">
      <alignment vertical="center" wrapText="1"/>
    </xf>
    <xf numFmtId="0" fontId="7" fillId="2" borderId="1" xfId="2" applyFont="1" applyFill="1" applyBorder="1" applyAlignment="1">
      <alignment vertical="center" wrapText="1"/>
    </xf>
    <xf numFmtId="3" fontId="7" fillId="2" borderId="1" xfId="2" applyNumberFormat="1" applyFont="1" applyFill="1" applyBorder="1" applyAlignment="1">
      <alignment horizontal="right" vertical="center" wrapText="1"/>
    </xf>
    <xf numFmtId="3" fontId="16" fillId="2" borderId="1" xfId="2" applyNumberFormat="1" applyFont="1" applyFill="1" applyBorder="1" applyAlignment="1">
      <alignment horizontal="right" vertical="center" wrapText="1"/>
    </xf>
    <xf numFmtId="0" fontId="16" fillId="2" borderId="1" xfId="2" applyFont="1" applyFill="1" applyBorder="1" applyAlignment="1">
      <alignment vertical="center" wrapText="1"/>
    </xf>
    <xf numFmtId="0" fontId="16" fillId="2" borderId="1" xfId="2" applyNumberFormat="1" applyFont="1" applyFill="1" applyBorder="1" applyAlignment="1">
      <alignment horizontal="center" vertical="center" wrapText="1"/>
    </xf>
    <xf numFmtId="3" fontId="7" fillId="2" borderId="1" xfId="2" applyNumberFormat="1" applyFont="1" applyFill="1" applyBorder="1" applyAlignment="1">
      <alignment vertical="center" wrapText="1"/>
    </xf>
    <xf numFmtId="0" fontId="16" fillId="2" borderId="1" xfId="2" applyFont="1" applyFill="1" applyBorder="1" applyAlignment="1">
      <alignment horizontal="center" vertical="center" wrapText="1"/>
    </xf>
    <xf numFmtId="0" fontId="3" fillId="0" borderId="0" xfId="2" applyFont="1" applyAlignment="1">
      <alignment horizontal="center" vertical="center" wrapText="1"/>
    </xf>
    <xf numFmtId="3" fontId="4" fillId="0" borderId="1" xfId="2" applyNumberFormat="1" applyFont="1" applyFill="1" applyBorder="1" applyAlignment="1">
      <alignment horizontal="center" vertical="center" wrapText="1"/>
    </xf>
    <xf numFmtId="1" fontId="11" fillId="0" borderId="4" xfId="0" applyNumberFormat="1" applyFont="1" applyFill="1" applyBorder="1" applyAlignment="1">
      <alignment horizontal="center" vertical="center" wrapText="1"/>
    </xf>
    <xf numFmtId="171" fontId="11" fillId="0" borderId="4" xfId="0" applyNumberFormat="1" applyFont="1" applyFill="1" applyBorder="1" applyAlignment="1">
      <alignment horizontal="center" vertical="center" wrapText="1"/>
    </xf>
    <xf numFmtId="0" fontId="11" fillId="0" borderId="4" xfId="0" applyFont="1" applyFill="1" applyBorder="1" applyAlignment="1">
      <alignment horizontal="center" vertical="center" wrapText="1"/>
    </xf>
    <xf numFmtId="0" fontId="12" fillId="0" borderId="0" xfId="0" applyFont="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2" xfId="0" quotePrefix="1" applyNumberFormat="1" applyFont="1" applyFill="1" applyBorder="1" applyAlignment="1">
      <alignment horizontal="center" vertical="center" wrapText="1"/>
    </xf>
    <xf numFmtId="3" fontId="12" fillId="0" borderId="0" xfId="0" applyNumberFormat="1" applyFont="1" applyAlignment="1">
      <alignment horizontal="center" vertical="center" wrapText="1"/>
    </xf>
    <xf numFmtId="3" fontId="4" fillId="0" borderId="0" xfId="0" applyNumberFormat="1" applyFont="1" applyAlignment="1">
      <alignment horizontal="right" vertical="center" wrapText="1"/>
    </xf>
    <xf numFmtId="3" fontId="5" fillId="0" borderId="1" xfId="2"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3" fontId="21" fillId="0" borderId="1" xfId="0" applyNumberFormat="1" applyFont="1" applyFill="1" applyBorder="1" applyAlignment="1">
      <alignment horizontal="right" vertical="center" wrapText="1"/>
    </xf>
    <xf numFmtId="3" fontId="22" fillId="0" borderId="1" xfId="0" applyNumberFormat="1" applyFont="1" applyFill="1" applyBorder="1" applyAlignment="1">
      <alignment horizontal="right" vertical="center" wrapText="1"/>
    </xf>
    <xf numFmtId="170" fontId="22" fillId="0" borderId="1" xfId="0" applyNumberFormat="1" applyFont="1" applyFill="1" applyBorder="1" applyAlignment="1">
      <alignment vertical="center" wrapText="1"/>
    </xf>
    <xf numFmtId="170" fontId="21" fillId="0" borderId="1" xfId="0" applyNumberFormat="1" applyFont="1" applyFill="1" applyBorder="1" applyAlignment="1">
      <alignment vertical="center" wrapText="1"/>
    </xf>
    <xf numFmtId="0" fontId="19" fillId="0" borderId="1" xfId="0" applyNumberFormat="1" applyFont="1" applyFill="1" applyBorder="1" applyAlignment="1">
      <alignment horizontal="center" vertical="center" wrapText="1"/>
    </xf>
    <xf numFmtId="3" fontId="19" fillId="0" borderId="1" xfId="0" applyNumberFormat="1" applyFont="1" applyFill="1" applyBorder="1" applyAlignment="1">
      <alignment horizontal="right" vertical="center" wrapText="1"/>
    </xf>
    <xf numFmtId="3" fontId="20" fillId="0" borderId="1" xfId="0" applyNumberFormat="1" applyFont="1" applyFill="1" applyBorder="1" applyAlignment="1">
      <alignment horizontal="right" vertical="center" wrapText="1"/>
    </xf>
    <xf numFmtId="0" fontId="1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3" fontId="6" fillId="0" borderId="0" xfId="0" applyNumberFormat="1" applyFont="1" applyFill="1" applyAlignment="1">
      <alignment vertical="center" wrapText="1"/>
    </xf>
    <xf numFmtId="0" fontId="6" fillId="0" borderId="0" xfId="0" applyFont="1" applyFill="1" applyAlignment="1">
      <alignment vertical="center" wrapText="1"/>
    </xf>
    <xf numFmtId="0" fontId="6" fillId="0" borderId="6" xfId="0" applyFont="1" applyFill="1" applyBorder="1" applyAlignment="1">
      <alignment vertical="center" wrapText="1"/>
    </xf>
    <xf numFmtId="0" fontId="19" fillId="0" borderId="1" xfId="0" applyNumberFormat="1" applyFont="1" applyFill="1" applyBorder="1" applyAlignment="1">
      <alignment horizontal="left" vertical="center" wrapText="1"/>
    </xf>
    <xf numFmtId="0" fontId="6" fillId="0" borderId="1" xfId="0" applyFont="1" applyFill="1" applyBorder="1" applyAlignment="1">
      <alignment vertical="center" wrapText="1"/>
    </xf>
    <xf numFmtId="0" fontId="6" fillId="0" borderId="5" xfId="0" applyFont="1" applyFill="1" applyBorder="1" applyAlignment="1">
      <alignment vertical="center" wrapText="1"/>
    </xf>
    <xf numFmtId="0" fontId="19" fillId="0" borderId="1" xfId="0" quotePrefix="1"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xf>
    <xf numFmtId="0" fontId="5" fillId="0" borderId="0" xfId="0" applyFont="1" applyFill="1" applyAlignment="1">
      <alignment horizontal="left" vertical="center"/>
    </xf>
    <xf numFmtId="3" fontId="8" fillId="0" borderId="0" xfId="0" applyNumberFormat="1" applyFont="1" applyFill="1" applyAlignment="1">
      <alignment vertical="center" wrapText="1"/>
    </xf>
    <xf numFmtId="0" fontId="8" fillId="0" borderId="0" xfId="0" applyFont="1" applyFill="1" applyAlignment="1">
      <alignment vertical="center" wrapText="1"/>
    </xf>
    <xf numFmtId="0" fontId="6"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0" fontId="17"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6" fillId="0" borderId="1" xfId="0" applyNumberFormat="1" applyFont="1" applyFill="1" applyBorder="1" applyAlignment="1">
      <alignment horizontal="left" vertical="center" wrapText="1"/>
    </xf>
    <xf numFmtId="3" fontId="10"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4" fillId="0" borderId="0" xfId="0" applyFont="1" applyFill="1" applyAlignment="1">
      <alignment horizontal="center" vertical="center" wrapText="1"/>
    </xf>
    <xf numFmtId="0"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vertical="center" wrapText="1"/>
    </xf>
    <xf numFmtId="3" fontId="10" fillId="0" borderId="2" xfId="0" applyNumberFormat="1" applyFont="1" applyFill="1" applyBorder="1" applyAlignment="1">
      <alignment horizontal="center" vertical="center" wrapText="1"/>
    </xf>
    <xf numFmtId="1" fontId="6" fillId="0" borderId="1" xfId="0" applyNumberFormat="1" applyFont="1" applyFill="1" applyBorder="1" applyAlignment="1">
      <alignment horizontal="left" vertical="center" wrapText="1"/>
    </xf>
    <xf numFmtId="3" fontId="10" fillId="0" borderId="4" xfId="0" applyNumberFormat="1" applyFont="1" applyFill="1" applyBorder="1" applyAlignment="1">
      <alignment horizontal="center" vertical="center" wrapText="1"/>
    </xf>
    <xf numFmtId="1" fontId="10" fillId="0" borderId="4" xfId="0" applyNumberFormat="1" applyFont="1" applyFill="1" applyBorder="1" applyAlignment="1">
      <alignment horizontal="center" vertical="center" wrapText="1"/>
    </xf>
    <xf numFmtId="0" fontId="12" fillId="0" borderId="4" xfId="0" quotePrefix="1" applyFont="1" applyFill="1" applyBorder="1" applyAlignment="1">
      <alignment horizontal="center" vertical="center" wrapText="1"/>
    </xf>
    <xf numFmtId="167" fontId="6" fillId="0" borderId="1" xfId="0" applyNumberFormat="1" applyFont="1" applyFill="1" applyBorder="1" applyAlignment="1">
      <alignment horizontal="left" vertical="center" wrapText="1"/>
    </xf>
    <xf numFmtId="167"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1" fontId="10" fillId="0" borderId="4" xfId="0" applyNumberFormat="1" applyFont="1" applyFill="1" applyBorder="1" applyAlignment="1">
      <alignment horizontal="center" vertical="center" wrapText="1"/>
    </xf>
    <xf numFmtId="3" fontId="24" fillId="0" borderId="1" xfId="0" applyNumberFormat="1" applyFont="1" applyFill="1" applyBorder="1" applyAlignment="1">
      <alignment horizontal="right" vertical="center" wrapText="1"/>
    </xf>
    <xf numFmtId="3" fontId="25" fillId="0" borderId="1" xfId="0" applyNumberFormat="1" applyFont="1" applyFill="1" applyBorder="1" applyAlignment="1">
      <alignment horizontal="center" vertical="center" wrapText="1"/>
    </xf>
    <xf numFmtId="3" fontId="26" fillId="0" borderId="1" xfId="0" applyNumberFormat="1" applyFont="1" applyFill="1" applyBorder="1" applyAlignment="1">
      <alignment horizontal="right" vertical="center" wrapText="1"/>
    </xf>
    <xf numFmtId="0" fontId="24"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right" vertical="center" wrapText="1"/>
    </xf>
    <xf numFmtId="0" fontId="4"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right" vertical="center" wrapText="1"/>
    </xf>
    <xf numFmtId="3" fontId="5" fillId="0" borderId="1" xfId="0" applyNumberFormat="1" applyFont="1" applyFill="1" applyBorder="1" applyAlignment="1">
      <alignment horizontal="right" vertical="center" wrapText="1"/>
    </xf>
    <xf numFmtId="0" fontId="18" fillId="0" borderId="1" xfId="0" applyNumberFormat="1" applyFont="1" applyFill="1" applyBorder="1" applyAlignment="1">
      <alignment horizontal="left" vertical="center"/>
    </xf>
    <xf numFmtId="0" fontId="5" fillId="0" borderId="1" xfId="0" applyNumberFormat="1" applyFont="1" applyFill="1" applyBorder="1" applyAlignment="1">
      <alignment horizontal="left" vertical="center"/>
    </xf>
    <xf numFmtId="3" fontId="16" fillId="0" borderId="0" xfId="2" applyNumberFormat="1" applyFont="1" applyAlignment="1">
      <alignment vertical="center" wrapText="1"/>
    </xf>
    <xf numFmtId="3" fontId="5" fillId="0" borderId="1" xfId="0" quotePrefix="1" applyNumberFormat="1" applyFont="1" applyFill="1" applyBorder="1" applyAlignment="1">
      <alignment horizontal="center" vertical="center"/>
    </xf>
    <xf numFmtId="0" fontId="4" fillId="0" borderId="0" xfId="0" applyNumberFormat="1" applyFont="1" applyFill="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left" vertical="center" wrapText="1"/>
    </xf>
    <xf numFmtId="1" fontId="8" fillId="0" borderId="0" xfId="0" applyNumberFormat="1" applyFont="1" applyFill="1" applyAlignment="1">
      <alignment horizontal="center" vertical="center" wrapText="1"/>
    </xf>
    <xf numFmtId="0" fontId="31" fillId="0" borderId="1" xfId="0" applyNumberFormat="1" applyFont="1" applyFill="1" applyBorder="1" applyAlignment="1">
      <alignment horizontal="left" vertical="center" wrapText="1"/>
    </xf>
    <xf numFmtId="0" fontId="31" fillId="0" borderId="1" xfId="0" applyNumberFormat="1" applyFont="1" applyFill="1" applyBorder="1" applyAlignment="1">
      <alignment horizontal="center" vertical="center" wrapText="1"/>
    </xf>
    <xf numFmtId="1" fontId="9" fillId="0" borderId="0" xfId="0" applyNumberFormat="1" applyFont="1" applyFill="1" applyAlignment="1">
      <alignment horizontal="center" vertical="center" wrapText="1"/>
    </xf>
    <xf numFmtId="1" fontId="9" fillId="0" borderId="0" xfId="0" applyNumberFormat="1" applyFont="1" applyFill="1" applyAlignment="1">
      <alignment horizontal="left" vertical="center" wrapText="1"/>
    </xf>
    <xf numFmtId="0" fontId="30" fillId="0" borderId="1" xfId="0" quotePrefix="1" applyNumberFormat="1" applyFont="1" applyFill="1" applyBorder="1" applyAlignment="1">
      <alignment horizontal="center" vertical="center" wrapText="1"/>
    </xf>
    <xf numFmtId="0" fontId="31" fillId="0" borderId="1" xfId="0" quotePrefix="1"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22" fillId="0" borderId="5" xfId="0" applyNumberFormat="1" applyFont="1" applyFill="1" applyBorder="1" applyAlignment="1">
      <alignment horizontal="center" vertical="center" wrapText="1"/>
    </xf>
    <xf numFmtId="0" fontId="22" fillId="0"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23" fillId="56" borderId="0" xfId="0" applyFont="1" applyFill="1" applyAlignment="1">
      <alignment horizontal="left" vertical="center" wrapText="1"/>
    </xf>
    <xf numFmtId="0" fontId="23" fillId="0" borderId="0" xfId="0" applyFont="1" applyFill="1" applyAlignment="1">
      <alignment horizontal="left" vertical="center" wrapText="1"/>
    </xf>
    <xf numFmtId="0" fontId="24" fillId="3" borderId="0" xfId="0" applyFont="1" applyFill="1" applyAlignment="1">
      <alignment horizontal="left" vertical="center"/>
    </xf>
    <xf numFmtId="0" fontId="24" fillId="0" borderId="0" xfId="0" applyNumberFormat="1" applyFont="1" applyFill="1" applyAlignment="1">
      <alignment horizontal="center" vertical="center" wrapText="1"/>
    </xf>
    <xf numFmtId="3" fontId="24" fillId="0" borderId="0" xfId="0" applyNumberFormat="1" applyFont="1" applyFill="1" applyAlignment="1">
      <alignment vertical="center" wrapText="1"/>
    </xf>
    <xf numFmtId="0" fontId="24" fillId="0" borderId="0" xfId="0" applyFont="1" applyFill="1" applyAlignment="1">
      <alignment vertical="center" wrapText="1"/>
    </xf>
    <xf numFmtId="0" fontId="247" fillId="0" borderId="0" xfId="0" applyNumberFormat="1" applyFont="1" applyFill="1" applyAlignment="1">
      <alignment horizontal="center" vertical="center" wrapText="1"/>
    </xf>
    <xf numFmtId="0" fontId="23" fillId="0" borderId="0" xfId="0" applyNumberFormat="1" applyFont="1" applyFill="1" applyAlignment="1">
      <alignment horizontal="center" vertical="center" wrapText="1"/>
    </xf>
    <xf numFmtId="3" fontId="23" fillId="0" borderId="0" xfId="0" applyNumberFormat="1" applyFont="1" applyFill="1" applyAlignment="1">
      <alignment vertical="center" wrapText="1"/>
    </xf>
    <xf numFmtId="0" fontId="23" fillId="0" borderId="0" xfId="0" applyFont="1" applyFill="1" applyAlignment="1">
      <alignment vertical="center" wrapText="1"/>
    </xf>
    <xf numFmtId="0" fontId="23" fillId="0" borderId="0" xfId="0" applyNumberFormat="1" applyFont="1" applyFill="1" applyBorder="1" applyAlignment="1">
      <alignment horizontal="center" vertical="center" wrapText="1"/>
    </xf>
    <xf numFmtId="0" fontId="24" fillId="3" borderId="13" xfId="0" applyNumberFormat="1" applyFont="1" applyFill="1" applyBorder="1" applyAlignment="1">
      <alignment vertical="center" wrapText="1"/>
    </xf>
    <xf numFmtId="0" fontId="24" fillId="3" borderId="1" xfId="0" applyNumberFormat="1" applyFont="1" applyFill="1" applyBorder="1" applyAlignment="1">
      <alignment horizontal="center" vertical="center" wrapText="1"/>
    </xf>
    <xf numFmtId="3" fontId="24" fillId="3" borderId="1" xfId="0" applyNumberFormat="1" applyFont="1" applyFill="1" applyBorder="1" applyAlignment="1">
      <alignment horizontal="center" vertical="center" wrapText="1"/>
    </xf>
    <xf numFmtId="0" fontId="24" fillId="3" borderId="1" xfId="0" quotePrefix="1" applyNumberFormat="1" applyFont="1" applyFill="1" applyBorder="1" applyAlignment="1">
      <alignment horizontal="center" vertical="center" wrapText="1"/>
    </xf>
    <xf numFmtId="3" fontId="24" fillId="3" borderId="1" xfId="0" quotePrefix="1" applyNumberFormat="1" applyFont="1" applyFill="1" applyBorder="1" applyAlignment="1">
      <alignment vertical="center" wrapText="1"/>
    </xf>
    <xf numFmtId="3" fontId="24" fillId="3" borderId="1" xfId="0" quotePrefix="1" applyNumberFormat="1" applyFont="1" applyFill="1" applyBorder="1" applyAlignment="1">
      <alignment horizontal="center" vertical="center" wrapText="1"/>
    </xf>
    <xf numFmtId="0" fontId="24" fillId="3" borderId="14" xfId="0" applyNumberFormat="1" applyFont="1" applyFill="1" applyBorder="1" applyAlignment="1">
      <alignment vertical="center" wrapText="1"/>
    </xf>
    <xf numFmtId="3" fontId="24" fillId="3" borderId="1" xfId="0" quotePrefix="1" applyNumberFormat="1" applyFont="1" applyFill="1" applyBorder="1" applyAlignment="1">
      <alignment horizontal="center" vertical="center"/>
    </xf>
    <xf numFmtId="0" fontId="24" fillId="3" borderId="1" xfId="0" quotePrefix="1" applyNumberFormat="1" applyFont="1" applyFill="1" applyBorder="1" applyAlignment="1">
      <alignment horizontal="center" vertical="center"/>
    </xf>
    <xf numFmtId="0" fontId="247" fillId="0" borderId="0" xfId="0" applyNumberFormat="1" applyFont="1" applyFill="1" applyBorder="1" applyAlignment="1">
      <alignment horizontal="center" vertical="center" wrapText="1"/>
    </xf>
    <xf numFmtId="0" fontId="247" fillId="3" borderId="1" xfId="0" applyNumberFormat="1" applyFont="1" applyFill="1" applyBorder="1" applyAlignment="1">
      <alignment horizontal="center" vertical="center" wrapText="1"/>
    </xf>
    <xf numFmtId="0" fontId="251" fillId="3" borderId="1" xfId="0" applyNumberFormat="1" applyFont="1" applyFill="1" applyBorder="1" applyAlignment="1">
      <alignment horizontal="center" vertical="center" wrapText="1"/>
    </xf>
    <xf numFmtId="3" fontId="247" fillId="3" borderId="1" xfId="0" applyNumberFormat="1" applyFont="1" applyFill="1" applyBorder="1" applyAlignment="1">
      <alignment vertical="center" wrapText="1"/>
    </xf>
    <xf numFmtId="3" fontId="247" fillId="3" borderId="1" xfId="0" applyNumberFormat="1" applyFont="1" applyFill="1" applyBorder="1" applyAlignment="1">
      <alignment horizontal="right" vertical="center" wrapText="1"/>
    </xf>
    <xf numFmtId="0" fontId="251" fillId="3" borderId="1" xfId="0" applyNumberFormat="1" applyFont="1" applyFill="1" applyBorder="1" applyAlignment="1">
      <alignment horizontal="left" vertical="center"/>
    </xf>
    <xf numFmtId="0" fontId="247" fillId="3" borderId="1" xfId="0" applyNumberFormat="1" applyFont="1" applyFill="1" applyBorder="1" applyAlignment="1">
      <alignment horizontal="left" vertical="center"/>
    </xf>
    <xf numFmtId="0" fontId="247" fillId="3" borderId="1" xfId="0" applyNumberFormat="1" applyFont="1" applyFill="1" applyBorder="1" applyAlignment="1">
      <alignment horizontal="left" vertical="center" wrapText="1"/>
    </xf>
    <xf numFmtId="0" fontId="247" fillId="3" borderId="1" xfId="0" applyFont="1" applyFill="1" applyBorder="1" applyAlignment="1">
      <alignment horizontal="left" vertical="center" wrapText="1"/>
    </xf>
    <xf numFmtId="0" fontId="24" fillId="3" borderId="1" xfId="0" applyFont="1" applyFill="1" applyBorder="1" applyAlignment="1">
      <alignment horizontal="justify" vertical="center"/>
    </xf>
    <xf numFmtId="0" fontId="247" fillId="3" borderId="1" xfId="0" applyFont="1" applyFill="1" applyBorder="1" applyAlignment="1">
      <alignment horizontal="justify" vertical="center"/>
    </xf>
    <xf numFmtId="3" fontId="247" fillId="3" borderId="1" xfId="0" applyNumberFormat="1" applyFont="1" applyFill="1" applyBorder="1" applyAlignment="1">
      <alignment horizontal="center" vertical="center" wrapText="1"/>
    </xf>
    <xf numFmtId="0" fontId="247" fillId="55" borderId="0" xfId="0" applyNumberFormat="1" applyFont="1" applyFill="1" applyBorder="1" applyAlignment="1">
      <alignment horizontal="center" vertical="center" wrapText="1"/>
    </xf>
    <xf numFmtId="3" fontId="247" fillId="55" borderId="0" xfId="0" applyNumberFormat="1" applyFont="1" applyFill="1" applyAlignment="1">
      <alignment vertical="center" wrapText="1"/>
    </xf>
    <xf numFmtId="0" fontId="247" fillId="55" borderId="0" xfId="0" applyFont="1" applyFill="1" applyAlignment="1">
      <alignment vertical="center" wrapText="1"/>
    </xf>
    <xf numFmtId="3" fontId="247" fillId="0" borderId="0" xfId="0" applyNumberFormat="1" applyFont="1" applyFill="1" applyAlignment="1">
      <alignment vertical="center" wrapText="1"/>
    </xf>
    <xf numFmtId="0" fontId="247" fillId="0" borderId="0" xfId="0" applyFont="1" applyFill="1" applyAlignment="1">
      <alignment vertical="center" wrapText="1"/>
    </xf>
    <xf numFmtId="0" fontId="247" fillId="3" borderId="1" xfId="0" quotePrefix="1"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7" fillId="54" borderId="0" xfId="0" applyNumberFormat="1" applyFont="1" applyFill="1" applyBorder="1" applyAlignment="1">
      <alignment horizontal="center" vertical="center" wrapText="1"/>
    </xf>
    <xf numFmtId="3" fontId="24" fillId="54" borderId="0" xfId="0" applyNumberFormat="1" applyFont="1" applyFill="1" applyAlignment="1">
      <alignment vertical="center" wrapText="1"/>
    </xf>
    <xf numFmtId="0" fontId="24" fillId="54" borderId="0" xfId="0" applyFont="1" applyFill="1" applyAlignment="1">
      <alignment vertical="center" wrapText="1"/>
    </xf>
    <xf numFmtId="3" fontId="24" fillId="3" borderId="1" xfId="0" applyNumberFormat="1" applyFont="1" applyFill="1" applyBorder="1" applyAlignment="1">
      <alignment horizontal="right" vertical="center" wrapText="1"/>
    </xf>
    <xf numFmtId="0" fontId="25" fillId="3" borderId="1" xfId="0" applyNumberFormat="1" applyFont="1" applyFill="1" applyBorder="1" applyAlignment="1">
      <alignment horizontal="left" vertical="center"/>
    </xf>
    <xf numFmtId="0" fontId="24" fillId="3" borderId="1" xfId="0" applyNumberFormat="1" applyFont="1" applyFill="1" applyBorder="1" applyAlignment="1">
      <alignment horizontal="left" vertical="center"/>
    </xf>
    <xf numFmtId="0" fontId="24" fillId="0" borderId="0" xfId="0" applyNumberFormat="1" applyFont="1" applyFill="1" applyBorder="1" applyAlignment="1">
      <alignment horizontal="center" vertical="center" wrapText="1"/>
    </xf>
    <xf numFmtId="0" fontId="24" fillId="3" borderId="1" xfId="0" applyNumberFormat="1" applyFont="1" applyFill="1" applyBorder="1" applyAlignment="1">
      <alignment horizontal="left" vertical="center" wrapText="1"/>
    </xf>
    <xf numFmtId="0" fontId="24" fillId="54" borderId="0" xfId="0" applyNumberFormat="1" applyFont="1" applyFill="1" applyBorder="1" applyAlignment="1">
      <alignment horizontal="center" vertical="center" wrapText="1"/>
    </xf>
    <xf numFmtId="0" fontId="252" fillId="3" borderId="1" xfId="0" applyNumberFormat="1" applyFont="1" applyFill="1" applyBorder="1" applyAlignment="1">
      <alignment horizontal="center" vertical="center" wrapText="1"/>
    </xf>
    <xf numFmtId="0" fontId="252" fillId="3" borderId="1" xfId="0" applyNumberFormat="1" applyFont="1" applyFill="1" applyBorder="1" applyAlignment="1">
      <alignment horizontal="left" vertical="center" wrapText="1"/>
    </xf>
    <xf numFmtId="0" fontId="252" fillId="3" borderId="1" xfId="0" applyFont="1" applyFill="1" applyBorder="1" applyAlignment="1">
      <alignment horizontal="center" vertical="center" wrapText="1"/>
    </xf>
    <xf numFmtId="3" fontId="252" fillId="3" borderId="1" xfId="0" applyNumberFormat="1" applyFont="1" applyFill="1" applyBorder="1" applyAlignment="1">
      <alignment horizontal="right" vertical="center" wrapText="1"/>
    </xf>
    <xf numFmtId="0" fontId="253" fillId="3" borderId="1" xfId="0" applyNumberFormat="1" applyFont="1" applyFill="1" applyBorder="1" applyAlignment="1">
      <alignment horizontal="left" vertical="center"/>
    </xf>
    <xf numFmtId="0" fontId="252" fillId="3" borderId="1" xfId="0" applyNumberFormat="1" applyFont="1" applyFill="1" applyBorder="1" applyAlignment="1">
      <alignment horizontal="left" vertical="center"/>
    </xf>
    <xf numFmtId="0" fontId="252" fillId="0" borderId="0" xfId="0" applyNumberFormat="1" applyFont="1" applyFill="1" applyBorder="1" applyAlignment="1">
      <alignment horizontal="center" vertical="center" wrapText="1"/>
    </xf>
    <xf numFmtId="3" fontId="252" fillId="0" borderId="0" xfId="0" applyNumberFormat="1" applyFont="1" applyFill="1" applyAlignment="1">
      <alignment vertical="center" wrapText="1"/>
    </xf>
    <xf numFmtId="0" fontId="252" fillId="0" borderId="0" xfId="0" applyFont="1" applyFill="1" applyAlignment="1">
      <alignment vertical="center" wrapText="1"/>
    </xf>
    <xf numFmtId="0" fontId="247" fillId="3" borderId="1" xfId="0" applyFont="1" applyFill="1" applyBorder="1" applyAlignment="1">
      <alignment horizontal="center" vertical="center" wrapText="1"/>
    </xf>
    <xf numFmtId="0" fontId="24" fillId="0" borderId="0" xfId="0" applyFont="1" applyFill="1" applyAlignment="1">
      <alignment horizontal="left" vertical="center"/>
    </xf>
    <xf numFmtId="0" fontId="24" fillId="0" borderId="0" xfId="0" applyFont="1" applyFill="1" applyAlignment="1">
      <alignment horizontal="center" vertical="center" wrapText="1"/>
    </xf>
    <xf numFmtId="3" fontId="24" fillId="56" borderId="0" xfId="0" applyNumberFormat="1" applyFont="1" applyFill="1" applyAlignment="1">
      <alignment horizontal="center" vertical="center" wrapText="1"/>
    </xf>
    <xf numFmtId="3" fontId="24" fillId="56" borderId="0" xfId="0" applyNumberFormat="1" applyFont="1" applyFill="1" applyAlignment="1">
      <alignment horizontal="right" vertical="center" wrapText="1"/>
    </xf>
    <xf numFmtId="2" fontId="24" fillId="56" borderId="0" xfId="0" applyNumberFormat="1" applyFont="1" applyFill="1" applyAlignment="1">
      <alignment vertical="center" wrapText="1"/>
    </xf>
    <xf numFmtId="2" fontId="24" fillId="0" borderId="0" xfId="0" applyNumberFormat="1" applyFont="1" applyFill="1" applyAlignment="1">
      <alignment vertical="center" wrapText="1"/>
    </xf>
    <xf numFmtId="0" fontId="24" fillId="56" borderId="0" xfId="0" applyFont="1" applyFill="1" applyAlignment="1">
      <alignment horizontal="center" vertical="center" wrapText="1"/>
    </xf>
    <xf numFmtId="0" fontId="24" fillId="56" borderId="0" xfId="0" applyFont="1" applyFill="1" applyAlignment="1">
      <alignment horizontal="right" vertical="center" wrapText="1"/>
    </xf>
    <xf numFmtId="3" fontId="24" fillId="56" borderId="0" xfId="0" applyNumberFormat="1" applyFont="1" applyFill="1" applyAlignment="1">
      <alignment vertical="center" wrapText="1"/>
    </xf>
    <xf numFmtId="0" fontId="24" fillId="56" borderId="0" xfId="0" applyFont="1" applyFill="1" applyAlignment="1">
      <alignment vertical="center" wrapText="1"/>
    </xf>
    <xf numFmtId="0" fontId="6" fillId="3" borderId="1" xfId="0" applyFont="1" applyFill="1" applyBorder="1" applyAlignment="1">
      <alignment horizontal="center" vertical="center" wrapText="1"/>
    </xf>
    <xf numFmtId="0" fontId="10" fillId="3" borderId="1" xfId="0" applyNumberFormat="1" applyFont="1" applyFill="1" applyBorder="1" applyAlignment="1">
      <alignment horizontal="left" vertical="center"/>
    </xf>
    <xf numFmtId="0" fontId="6" fillId="3" borderId="1" xfId="0" applyNumberFormat="1" applyFont="1" applyFill="1" applyBorder="1" applyAlignment="1">
      <alignment horizontal="left" vertical="center"/>
    </xf>
    <xf numFmtId="0" fontId="24" fillId="3" borderId="1"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0" fontId="254" fillId="3" borderId="1" xfId="0" applyNumberFormat="1" applyFont="1" applyFill="1" applyBorder="1" applyAlignment="1">
      <alignment horizontal="center" vertical="center" wrapText="1"/>
    </xf>
    <xf numFmtId="0" fontId="254" fillId="3" borderId="1" xfId="0" applyFont="1" applyFill="1" applyBorder="1" applyAlignment="1">
      <alignment vertical="center" wrapText="1"/>
    </xf>
    <xf numFmtId="0" fontId="254" fillId="3" borderId="1" xfId="0" applyFont="1" applyFill="1" applyBorder="1" applyAlignment="1">
      <alignment horizontal="center" vertical="center" wrapText="1"/>
    </xf>
    <xf numFmtId="3" fontId="254" fillId="3" borderId="1" xfId="0" applyNumberFormat="1" applyFont="1" applyFill="1" applyBorder="1" applyAlignment="1">
      <alignment horizontal="right" vertical="center" wrapText="1"/>
    </xf>
    <xf numFmtId="0" fontId="255" fillId="3" borderId="1" xfId="0" applyNumberFormat="1" applyFont="1" applyFill="1" applyBorder="1" applyAlignment="1">
      <alignment horizontal="left" vertical="center"/>
    </xf>
    <xf numFmtId="0" fontId="254" fillId="3" borderId="1" xfId="0" applyNumberFormat="1" applyFont="1" applyFill="1" applyBorder="1" applyAlignment="1">
      <alignment horizontal="left" vertical="center"/>
    </xf>
    <xf numFmtId="0" fontId="254" fillId="3" borderId="0" xfId="0" applyNumberFormat="1" applyFont="1" applyFill="1" applyBorder="1" applyAlignment="1">
      <alignment horizontal="center" vertical="center" wrapText="1"/>
    </xf>
    <xf numFmtId="3" fontId="254" fillId="3" borderId="0" xfId="0" applyNumberFormat="1" applyFont="1" applyFill="1" applyAlignment="1">
      <alignment vertical="center" wrapText="1"/>
    </xf>
    <xf numFmtId="0" fontId="254" fillId="3" borderId="0" xfId="0" applyFont="1" applyFill="1" applyAlignment="1">
      <alignment vertical="center" wrapText="1"/>
    </xf>
    <xf numFmtId="0" fontId="8" fillId="3" borderId="1" xfId="0" applyNumberFormat="1" applyFont="1" applyFill="1" applyBorder="1" applyAlignment="1">
      <alignment horizontal="center" vertical="center" wrapText="1"/>
    </xf>
    <xf numFmtId="0" fontId="8" fillId="3" borderId="1" xfId="0" applyFont="1" applyFill="1" applyBorder="1" applyAlignment="1">
      <alignment vertical="center"/>
    </xf>
    <xf numFmtId="0" fontId="8" fillId="3" borderId="1" xfId="0" applyFont="1" applyFill="1" applyBorder="1" applyAlignment="1">
      <alignment horizontal="center" vertical="center" wrapText="1"/>
    </xf>
    <xf numFmtId="3" fontId="256" fillId="3" borderId="1" xfId="0" applyNumberFormat="1" applyFont="1" applyFill="1" applyBorder="1" applyAlignment="1">
      <alignment horizontal="right" vertical="center" wrapText="1"/>
    </xf>
    <xf numFmtId="3" fontId="8" fillId="3" borderId="1" xfId="0" applyNumberFormat="1" applyFont="1" applyFill="1" applyBorder="1" applyAlignment="1">
      <alignment horizontal="right" vertical="center" wrapText="1"/>
    </xf>
    <xf numFmtId="0" fontId="13" fillId="3" borderId="1" xfId="0" applyNumberFormat="1" applyFont="1" applyFill="1" applyBorder="1" applyAlignment="1">
      <alignment horizontal="left" vertical="center"/>
    </xf>
    <xf numFmtId="0" fontId="8" fillId="3" borderId="1" xfId="0" applyNumberFormat="1" applyFont="1" applyFill="1" applyBorder="1" applyAlignment="1">
      <alignment horizontal="left" vertical="center"/>
    </xf>
    <xf numFmtId="0" fontId="8" fillId="3" borderId="0" xfId="0" applyNumberFormat="1" applyFont="1" applyFill="1" applyBorder="1" applyAlignment="1">
      <alignment horizontal="center" vertical="center" wrapText="1"/>
    </xf>
    <xf numFmtId="3" fontId="8" fillId="3" borderId="0" xfId="0" applyNumberFormat="1" applyFont="1" applyFill="1" applyAlignment="1">
      <alignment vertical="center" wrapText="1"/>
    </xf>
    <xf numFmtId="0" fontId="8" fillId="3" borderId="0" xfId="0" applyFont="1" applyFill="1" applyAlignment="1">
      <alignment vertical="center" wrapText="1"/>
    </xf>
    <xf numFmtId="0" fontId="254" fillId="3" borderId="1" xfId="0" applyNumberFormat="1" applyFont="1" applyFill="1" applyBorder="1" applyAlignment="1">
      <alignment horizontal="left" vertical="center" wrapText="1"/>
    </xf>
    <xf numFmtId="0" fontId="254" fillId="0" borderId="0" xfId="0" applyNumberFormat="1" applyFont="1" applyFill="1" applyBorder="1" applyAlignment="1">
      <alignment horizontal="center" vertical="center" wrapText="1"/>
    </xf>
    <xf numFmtId="3" fontId="254" fillId="0" borderId="0" xfId="0" applyNumberFormat="1" applyFont="1" applyFill="1" applyAlignment="1">
      <alignment vertical="center" wrapText="1"/>
    </xf>
    <xf numFmtId="0" fontId="254" fillId="0" borderId="0" xfId="0" applyFont="1" applyFill="1" applyAlignment="1">
      <alignment vertical="center" wrapText="1"/>
    </xf>
    <xf numFmtId="0" fontId="8" fillId="3" borderId="1" xfId="0" applyNumberFormat="1" applyFont="1" applyFill="1" applyBorder="1" applyAlignment="1">
      <alignment horizontal="left" vertical="center" wrapText="1"/>
    </xf>
    <xf numFmtId="0" fontId="257" fillId="3" borderId="1" xfId="0" applyNumberFormat="1" applyFont="1" applyFill="1" applyBorder="1" applyAlignment="1">
      <alignment horizontal="center" vertical="center" wrapText="1"/>
    </xf>
    <xf numFmtId="0" fontId="257" fillId="3" borderId="1" xfId="0" applyNumberFormat="1" applyFont="1" applyFill="1" applyBorder="1" applyAlignment="1">
      <alignment horizontal="left" vertical="center" wrapText="1"/>
    </xf>
    <xf numFmtId="0" fontId="258" fillId="3" borderId="1" xfId="0" applyFont="1" applyFill="1" applyBorder="1" applyAlignment="1">
      <alignment horizontal="center" vertical="center" wrapText="1"/>
    </xf>
    <xf numFmtId="3" fontId="257" fillId="3" borderId="1" xfId="0" applyNumberFormat="1" applyFont="1" applyFill="1" applyBorder="1" applyAlignment="1">
      <alignment horizontal="right" vertical="center" wrapText="1"/>
    </xf>
    <xf numFmtId="0" fontId="259" fillId="3" borderId="1" xfId="0" applyNumberFormat="1" applyFont="1" applyFill="1" applyBorder="1" applyAlignment="1">
      <alignment horizontal="left" vertical="center"/>
    </xf>
    <xf numFmtId="0" fontId="257" fillId="3" borderId="1" xfId="0" applyNumberFormat="1" applyFont="1" applyFill="1" applyBorder="1" applyAlignment="1">
      <alignment horizontal="left" vertical="center"/>
    </xf>
    <xf numFmtId="0" fontId="257" fillId="0" borderId="0" xfId="0" applyNumberFormat="1" applyFont="1" applyFill="1" applyBorder="1" applyAlignment="1">
      <alignment horizontal="center" vertical="center" wrapText="1"/>
    </xf>
    <xf numFmtId="3" fontId="258" fillId="0" borderId="0" xfId="0" applyNumberFormat="1" applyFont="1" applyFill="1" applyAlignment="1">
      <alignment vertical="center" wrapText="1"/>
    </xf>
    <xf numFmtId="0" fontId="258" fillId="0" borderId="0" xfId="0" applyFont="1" applyFill="1" applyAlignment="1">
      <alignment vertical="center" wrapText="1"/>
    </xf>
    <xf numFmtId="0" fontId="260" fillId="3" borderId="1" xfId="0" applyNumberFormat="1" applyFont="1" applyFill="1" applyBorder="1" applyAlignment="1">
      <alignment horizontal="center" vertical="center" wrapText="1"/>
    </xf>
    <xf numFmtId="0" fontId="260" fillId="3" borderId="1" xfId="0" applyFont="1" applyFill="1" applyBorder="1" applyAlignment="1">
      <alignment horizontal="center" vertical="center" wrapText="1"/>
    </xf>
    <xf numFmtId="3" fontId="260" fillId="3" borderId="1" xfId="0" applyNumberFormat="1" applyFont="1" applyFill="1" applyBorder="1" applyAlignment="1">
      <alignment horizontal="right" vertical="center" wrapText="1"/>
    </xf>
    <xf numFmtId="0" fontId="261" fillId="3" borderId="1" xfId="0" applyNumberFormat="1" applyFont="1" applyFill="1" applyBorder="1" applyAlignment="1">
      <alignment horizontal="left" vertical="center"/>
    </xf>
    <xf numFmtId="0" fontId="260" fillId="3" borderId="1" xfId="0" applyNumberFormat="1" applyFont="1" applyFill="1" applyBorder="1" applyAlignment="1">
      <alignment horizontal="left" vertical="center"/>
    </xf>
    <xf numFmtId="0" fontId="260" fillId="0" borderId="0" xfId="0" applyNumberFormat="1" applyFont="1" applyFill="1" applyBorder="1" applyAlignment="1">
      <alignment horizontal="center" vertical="center" wrapText="1"/>
    </xf>
    <xf numFmtId="3" fontId="260" fillId="0" borderId="0" xfId="0" applyNumberFormat="1" applyFont="1" applyFill="1" applyAlignment="1">
      <alignment vertical="center" wrapText="1"/>
    </xf>
    <xf numFmtId="0" fontId="260" fillId="0" borderId="0" xfId="0" applyFont="1" applyFill="1" applyAlignment="1">
      <alignment vertical="center" wrapText="1"/>
    </xf>
    <xf numFmtId="0" fontId="256" fillId="3" borderId="1" xfId="0" applyNumberFormat="1" applyFont="1" applyFill="1" applyBorder="1" applyAlignment="1">
      <alignment horizontal="center" vertical="center" wrapText="1"/>
    </xf>
    <xf numFmtId="0" fontId="262" fillId="3" borderId="1" xfId="0" applyNumberFormat="1" applyFont="1" applyFill="1" applyBorder="1" applyAlignment="1">
      <alignment horizontal="left" vertical="center"/>
    </xf>
    <xf numFmtId="0" fontId="256" fillId="3" borderId="1" xfId="0" applyNumberFormat="1" applyFont="1" applyFill="1" applyBorder="1" applyAlignment="1">
      <alignment horizontal="left" vertical="center"/>
    </xf>
    <xf numFmtId="0" fontId="256" fillId="0" borderId="0" xfId="0" applyNumberFormat="1" applyFont="1" applyFill="1" applyBorder="1" applyAlignment="1">
      <alignment horizontal="center" vertical="center" wrapText="1"/>
    </xf>
    <xf numFmtId="3" fontId="256" fillId="0" borderId="0" xfId="0" applyNumberFormat="1" applyFont="1" applyFill="1" applyAlignment="1">
      <alignment vertical="center" wrapText="1"/>
    </xf>
    <xf numFmtId="0" fontId="256" fillId="0" borderId="0" xfId="0" applyFont="1" applyFill="1" applyAlignment="1">
      <alignment vertical="center" wrapText="1"/>
    </xf>
    <xf numFmtId="3" fontId="4" fillId="0" borderId="1" xfId="2" applyNumberFormat="1" applyFont="1" applyFill="1" applyBorder="1" applyAlignment="1">
      <alignment horizontal="center" vertical="center" wrapText="1"/>
    </xf>
    <xf numFmtId="0" fontId="6" fillId="0" borderId="0" xfId="2" applyNumberFormat="1" applyFont="1" applyAlignment="1">
      <alignment horizontal="center" vertical="center" wrapText="1"/>
    </xf>
    <xf numFmtId="0" fontId="8" fillId="0" borderId="0" xfId="2" applyNumberFormat="1" applyFont="1" applyAlignment="1">
      <alignment horizontal="center" vertical="center" wrapText="1"/>
    </xf>
    <xf numFmtId="0" fontId="8" fillId="0" borderId="7" xfId="2" applyNumberFormat="1" applyFont="1" applyBorder="1" applyAlignment="1">
      <alignment horizontal="center" vertical="center" wrapText="1"/>
    </xf>
    <xf numFmtId="0" fontId="4" fillId="0" borderId="1" xfId="2"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0" fontId="5" fillId="0" borderId="1" xfId="2" applyFont="1" applyBorder="1" applyAlignment="1">
      <alignment horizontal="center" vertical="center" wrapText="1"/>
    </xf>
    <xf numFmtId="3" fontId="4" fillId="0" borderId="2" xfId="2" applyNumberFormat="1" applyFont="1" applyFill="1" applyBorder="1" applyAlignment="1">
      <alignment horizontal="center" vertical="center" wrapText="1"/>
    </xf>
    <xf numFmtId="3" fontId="4" fillId="0" borderId="3" xfId="2" applyNumberFormat="1" applyFont="1" applyFill="1" applyBorder="1" applyAlignment="1">
      <alignment horizontal="center" vertical="center" wrapText="1"/>
    </xf>
    <xf numFmtId="3" fontId="4" fillId="0" borderId="4" xfId="2" applyNumberFormat="1" applyFont="1" applyFill="1" applyBorder="1" applyAlignment="1">
      <alignment horizontal="center" vertical="center" wrapText="1"/>
    </xf>
    <xf numFmtId="0" fontId="22" fillId="0" borderId="5" xfId="0" applyNumberFormat="1" applyFont="1" applyFill="1" applyBorder="1" applyAlignment="1">
      <alignment horizontal="center" vertical="center" wrapText="1"/>
    </xf>
    <xf numFmtId="0" fontId="22" fillId="0" borderId="8"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0" fontId="21" fillId="0" borderId="4"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8"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22" fillId="0" borderId="1"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4"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9" fillId="0" borderId="0" xfId="0" applyNumberFormat="1" applyFont="1" applyFill="1" applyAlignment="1">
      <alignment horizontal="right" vertical="center" wrapText="1"/>
    </xf>
    <xf numFmtId="0" fontId="27" fillId="0"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28" fillId="0" borderId="7"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4" fillId="0" borderId="15"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3" fontId="4" fillId="0" borderId="5"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32" fillId="0" borderId="0" xfId="0" applyFont="1" applyFill="1" applyAlignment="1">
      <alignment horizontal="right" vertical="center" wrapText="1"/>
    </xf>
    <xf numFmtId="1" fontId="19" fillId="0" borderId="0" xfId="0" applyNumberFormat="1" applyFont="1" applyFill="1" applyAlignment="1">
      <alignment horizontal="center" vertical="center" wrapText="1"/>
    </xf>
    <xf numFmtId="1" fontId="20" fillId="0" borderId="0" xfId="0" applyNumberFormat="1" applyFont="1" applyFill="1" applyAlignment="1">
      <alignment horizontal="center" vertical="center" wrapText="1"/>
    </xf>
    <xf numFmtId="1" fontId="20" fillId="0" borderId="0" xfId="0" applyNumberFormat="1" applyFont="1" applyFill="1" applyAlignment="1">
      <alignment horizontal="left" vertical="center" wrapText="1"/>
    </xf>
    <xf numFmtId="1" fontId="8"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1" fontId="9" fillId="0" borderId="0" xfId="0" applyNumberFormat="1" applyFont="1" applyFill="1" applyAlignment="1">
      <alignment horizontal="left" vertical="center" wrapText="1"/>
    </xf>
    <xf numFmtId="1" fontId="8" fillId="0" borderId="7" xfId="0" applyNumberFormat="1" applyFont="1" applyFill="1" applyBorder="1" applyAlignment="1">
      <alignment horizontal="right" vertical="center" wrapText="1"/>
    </xf>
    <xf numFmtId="1" fontId="9" fillId="0" borderId="7" xfId="0" applyNumberFormat="1" applyFont="1" applyFill="1" applyBorder="1" applyAlignment="1">
      <alignment horizontal="right" vertical="center" wrapText="1"/>
    </xf>
    <xf numFmtId="1" fontId="9" fillId="0" borderId="7" xfId="0" applyNumberFormat="1" applyFont="1" applyFill="1" applyBorder="1" applyAlignment="1">
      <alignment horizontal="left" vertical="center" wrapText="1"/>
    </xf>
    <xf numFmtId="3" fontId="4" fillId="0" borderId="2"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23" fillId="0" borderId="0" xfId="0" applyFont="1" applyFill="1" applyAlignment="1">
      <alignment horizontal="left" vertical="center" wrapText="1"/>
    </xf>
    <xf numFmtId="0" fontId="24" fillId="3" borderId="1" xfId="0" applyNumberFormat="1" applyFont="1" applyFill="1" applyBorder="1" applyAlignment="1">
      <alignment horizontal="center" vertical="center" wrapText="1"/>
    </xf>
    <xf numFmtId="3" fontId="24" fillId="3" borderId="5" xfId="0" applyNumberFormat="1" applyFont="1" applyFill="1" applyBorder="1" applyAlignment="1">
      <alignment horizontal="center" vertical="center" wrapText="1"/>
    </xf>
    <xf numFmtId="3" fontId="24" fillId="3" borderId="6" xfId="0" applyNumberFormat="1" applyFont="1" applyFill="1" applyBorder="1" applyAlignment="1">
      <alignment horizontal="center" vertical="center" wrapText="1"/>
    </xf>
    <xf numFmtId="0" fontId="24" fillId="3" borderId="5" xfId="0" applyNumberFormat="1" applyFont="1" applyFill="1" applyBorder="1" applyAlignment="1">
      <alignment horizontal="center" vertical="center" wrapText="1"/>
    </xf>
    <xf numFmtId="0" fontId="24" fillId="3" borderId="8" xfId="0" applyNumberFormat="1" applyFont="1" applyFill="1" applyBorder="1" applyAlignment="1">
      <alignment horizontal="center" vertical="center" wrapText="1"/>
    </xf>
    <xf numFmtId="0" fontId="24" fillId="3" borderId="6" xfId="0" applyNumberFormat="1" applyFont="1" applyFill="1" applyBorder="1" applyAlignment="1">
      <alignment horizontal="center" vertical="center" wrapText="1"/>
    </xf>
    <xf numFmtId="0" fontId="24" fillId="0" borderId="0" xfId="0" applyNumberFormat="1" applyFont="1" applyFill="1" applyBorder="1" applyAlignment="1">
      <alignment horizontal="center" vertical="center" wrapText="1"/>
    </xf>
    <xf numFmtId="3" fontId="24" fillId="3" borderId="1" xfId="0" applyNumberFormat="1" applyFont="1" applyFill="1" applyBorder="1" applyAlignment="1">
      <alignment horizontal="center" vertical="center" wrapText="1"/>
    </xf>
    <xf numFmtId="3" fontId="24" fillId="3" borderId="8" xfId="0" applyNumberFormat="1" applyFont="1" applyFill="1" applyBorder="1" applyAlignment="1">
      <alignment horizontal="center" vertical="center" wrapText="1"/>
    </xf>
    <xf numFmtId="0" fontId="24" fillId="3" borderId="1" xfId="0" applyNumberFormat="1" applyFont="1" applyFill="1" applyBorder="1" applyAlignment="1">
      <alignment horizontal="center" vertical="center"/>
    </xf>
    <xf numFmtId="0" fontId="24" fillId="3" borderId="5" xfId="0" applyNumberFormat="1" applyFont="1" applyFill="1" applyBorder="1" applyAlignment="1">
      <alignment vertical="center" wrapText="1"/>
    </xf>
    <xf numFmtId="0" fontId="24" fillId="3" borderId="8" xfId="0" applyNumberFormat="1" applyFont="1" applyFill="1" applyBorder="1" applyAlignment="1">
      <alignment vertical="center" wrapText="1"/>
    </xf>
    <xf numFmtId="0" fontId="24" fillId="3" borderId="6" xfId="0" applyNumberFormat="1" applyFont="1" applyFill="1" applyBorder="1" applyAlignment="1">
      <alignment vertical="center" wrapText="1"/>
    </xf>
    <xf numFmtId="0" fontId="24" fillId="3" borderId="2" xfId="0" applyNumberFormat="1" applyFont="1" applyFill="1" applyBorder="1" applyAlignment="1">
      <alignment horizontal="center" vertical="center" wrapText="1"/>
    </xf>
    <xf numFmtId="0" fontId="24" fillId="3" borderId="3" xfId="0" applyNumberFormat="1" applyFont="1" applyFill="1" applyBorder="1" applyAlignment="1">
      <alignment horizontal="center" vertical="center" wrapText="1"/>
    </xf>
    <xf numFmtId="0" fontId="24" fillId="3" borderId="4" xfId="0" applyNumberFormat="1" applyFont="1" applyFill="1" applyBorder="1" applyAlignment="1">
      <alignment horizontal="center" vertical="center" wrapText="1"/>
    </xf>
    <xf numFmtId="0" fontId="29" fillId="3" borderId="0" xfId="0" applyFont="1" applyFill="1" applyAlignment="1">
      <alignment horizontal="right" vertical="center" wrapText="1"/>
    </xf>
    <xf numFmtId="3" fontId="24" fillId="3" borderId="2" xfId="0" applyNumberFormat="1" applyFont="1" applyFill="1" applyBorder="1" applyAlignment="1">
      <alignment horizontal="center" vertical="center" wrapText="1"/>
    </xf>
    <xf numFmtId="3" fontId="24" fillId="3" borderId="3" xfId="0" applyNumberFormat="1" applyFont="1" applyFill="1" applyBorder="1" applyAlignment="1">
      <alignment horizontal="center" vertical="center" wrapText="1"/>
    </xf>
    <xf numFmtId="1" fontId="30" fillId="3" borderId="0" xfId="0" applyNumberFormat="1" applyFont="1" applyFill="1" applyAlignment="1">
      <alignment horizontal="center" vertical="center" wrapText="1"/>
    </xf>
    <xf numFmtId="1" fontId="30" fillId="3" borderId="0" xfId="0" applyNumberFormat="1" applyFont="1" applyFill="1" applyAlignment="1">
      <alignment horizontal="left" vertical="center" wrapText="1"/>
    </xf>
    <xf numFmtId="1" fontId="248" fillId="3" borderId="0" xfId="0" applyNumberFormat="1" applyFont="1" applyFill="1" applyAlignment="1">
      <alignment horizontal="center" vertical="center" wrapText="1"/>
    </xf>
    <xf numFmtId="1" fontId="248" fillId="3" borderId="0" xfId="0" applyNumberFormat="1" applyFont="1" applyFill="1" applyAlignment="1">
      <alignment horizontal="left" vertical="center" wrapText="1"/>
    </xf>
    <xf numFmtId="1" fontId="249" fillId="3" borderId="0" xfId="0" applyNumberFormat="1" applyFont="1" applyFill="1" applyAlignment="1">
      <alignment horizontal="center" vertical="center" wrapText="1"/>
    </xf>
    <xf numFmtId="1" fontId="249" fillId="3" borderId="0" xfId="0" applyNumberFormat="1" applyFont="1" applyFill="1" applyAlignment="1">
      <alignment horizontal="left" vertical="center" wrapText="1"/>
    </xf>
    <xf numFmtId="1" fontId="249" fillId="3" borderId="7" xfId="0" applyNumberFormat="1" applyFont="1" applyFill="1" applyBorder="1" applyAlignment="1">
      <alignment horizontal="right" vertical="center" wrapText="1"/>
    </xf>
    <xf numFmtId="1" fontId="249" fillId="3" borderId="7" xfId="0" applyNumberFormat="1" applyFont="1" applyFill="1" applyBorder="1" applyAlignment="1">
      <alignment horizontal="left" vertical="center" wrapText="1"/>
    </xf>
    <xf numFmtId="3" fontId="24" fillId="3" borderId="4" xfId="0" applyNumberFormat="1" applyFont="1" applyFill="1" applyBorder="1" applyAlignment="1">
      <alignment horizontal="center" vertical="center" wrapText="1"/>
    </xf>
    <xf numFmtId="0" fontId="24" fillId="3" borderId="10" xfId="0" applyNumberFormat="1" applyFont="1" applyFill="1" applyBorder="1" applyAlignment="1">
      <alignment horizontal="center" vertical="center" wrapText="1"/>
    </xf>
    <xf numFmtId="0" fontId="24" fillId="3" borderId="15" xfId="0" applyNumberFormat="1" applyFont="1" applyFill="1" applyBorder="1" applyAlignment="1">
      <alignment horizontal="center" vertical="center" wrapText="1"/>
    </xf>
    <xf numFmtId="0" fontId="24" fillId="3" borderId="12" xfId="0" applyNumberFormat="1" applyFont="1" applyFill="1" applyBorder="1" applyAlignment="1">
      <alignment horizontal="center" vertical="center" wrapText="1"/>
    </xf>
    <xf numFmtId="1" fontId="23" fillId="0" borderId="0" xfId="0" applyNumberFormat="1" applyFont="1" applyFill="1" applyAlignment="1">
      <alignment horizontal="center" vertical="center" wrapText="1"/>
    </xf>
    <xf numFmtId="3" fontId="4" fillId="0" borderId="8" xfId="0" applyNumberFormat="1" applyFont="1" applyFill="1" applyBorder="1" applyAlignment="1">
      <alignment horizontal="center" vertical="center" wrapText="1"/>
    </xf>
    <xf numFmtId="1" fontId="6" fillId="0" borderId="0" xfId="0" applyNumberFormat="1" applyFont="1" applyFill="1" applyAlignment="1">
      <alignment horizontal="center" vertical="center" wrapText="1"/>
    </xf>
    <xf numFmtId="1" fontId="11" fillId="0" borderId="12" xfId="0" applyNumberFormat="1" applyFont="1" applyFill="1" applyBorder="1" applyAlignment="1">
      <alignment horizontal="center" vertical="center" wrapText="1"/>
    </xf>
    <xf numFmtId="1" fontId="11" fillId="0" borderId="14" xfId="0" applyNumberFormat="1" applyFont="1" applyFill="1" applyBorder="1" applyAlignment="1">
      <alignment horizontal="center" vertical="center" wrapText="1"/>
    </xf>
    <xf numFmtId="3" fontId="11" fillId="0" borderId="10"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3" fontId="11" fillId="0" borderId="2" xfId="0" applyNumberFormat="1"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3" fontId="11" fillId="0" borderId="9" xfId="0" applyNumberFormat="1" applyFont="1" applyFill="1" applyBorder="1" applyAlignment="1">
      <alignment horizontal="center" vertical="center" wrapText="1"/>
    </xf>
    <xf numFmtId="1" fontId="11" fillId="0" borderId="13" xfId="0" applyNumberFormat="1" applyFont="1" applyFill="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8"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9" xfId="0" applyFont="1" applyFill="1" applyBorder="1" applyAlignment="1">
      <alignment horizontal="center"/>
    </xf>
  </cellXfs>
  <cellStyles count="4264">
    <cellStyle name="_x0001_" xfId="16"/>
    <cellStyle name="          _x000a__x000a_shell=progman.exe_x000a__x000a_m" xfId="17"/>
    <cellStyle name="          _x000d__x000a_shell=progman.exe_x000d__x000a_m" xfId="18"/>
    <cellStyle name="          _x005f_x000d__x005f_x000a_shell=progman.exe_x005f_x000d__x005f_x000a_m" xfId="19"/>
    <cellStyle name="_x000a__x000a_JournalTemplate=C:\COMFO\CTALK\JOURSTD.TPL_x000a__x000a_LbStateAddress=3 3 0 251 1 89 2 311_x000a__x000a_LbStateJou" xfId="4237"/>
    <cellStyle name="_x000d__x000a_JournalTemplate=C:\COMFO\CTALK\JOURSTD.TPL_x000d__x000a_LbStateAddress=3 3 0 251 1 89 2 311_x000d__x000a_LbStateJou" xfId="20"/>
    <cellStyle name="#,##0" xfId="21"/>
    <cellStyle name="#,##0 2" xfId="22"/>
    <cellStyle name="." xfId="23"/>
    <cellStyle name=". 2" xfId="24"/>
    <cellStyle name=". 3" xfId="25"/>
    <cellStyle name=".d©y" xfId="26"/>
    <cellStyle name="??" xfId="27"/>
    <cellStyle name="?? [0.00]_ Att. 1- Cover" xfId="28"/>
    <cellStyle name="?? [0]" xfId="29"/>
    <cellStyle name="?? [0] 2" xfId="30"/>
    <cellStyle name="?? 2" xfId="31"/>
    <cellStyle name="?? 3" xfId="32"/>
    <cellStyle name="?? 4" xfId="33"/>
    <cellStyle name="?? 5" xfId="34"/>
    <cellStyle name="?? 6" xfId="35"/>
    <cellStyle name="?? 7" xfId="36"/>
    <cellStyle name="?_x001d_??%U©÷u&amp;H©÷9_x0008_? s_x000a__x0007__x0001__x0001_" xfId="37"/>
    <cellStyle name="?_x001d_??%U©÷u&amp;H©÷9_x0008_? s_x000a__x0007__x0001__x0001_ 10" xfId="38"/>
    <cellStyle name="?_x001d_??%U©÷u&amp;H©÷9_x0008_? s_x000a__x0007__x0001__x0001_ 11" xfId="39"/>
    <cellStyle name="?_x001d_??%U©÷u&amp;H©÷9_x0008_? s_x000a__x0007__x0001__x0001_ 12" xfId="40"/>
    <cellStyle name="?_x001d_??%U©÷u&amp;H©÷9_x0008_? s_x000a__x0007__x0001__x0001_ 13" xfId="41"/>
    <cellStyle name="?_x001d_??%U©÷u&amp;H©÷9_x0008_? s_x000a__x0007__x0001__x0001_ 14" xfId="42"/>
    <cellStyle name="?_x001d_??%U©÷u&amp;H©÷9_x0008_? s_x000a__x0007__x0001__x0001_ 15" xfId="43"/>
    <cellStyle name="?_x001d_??%U©÷u&amp;H©÷9_x0008_? s_x000a__x0007__x0001__x0001_ 2" xfId="44"/>
    <cellStyle name="?_x001d_??%U©÷u&amp;H©÷9_x0008_? s_x000a__x0007__x0001__x0001_ 3" xfId="45"/>
    <cellStyle name="?_x001d_??%U©÷u&amp;H©÷9_x0008_? s_x000a__x0007__x0001__x0001_ 4" xfId="46"/>
    <cellStyle name="?_x001d_??%U©÷u&amp;H©÷9_x0008_? s_x000a__x0007__x0001__x0001_ 5" xfId="47"/>
    <cellStyle name="?_x001d_??%U©÷u&amp;H©÷9_x0008_? s_x000a__x0007__x0001__x0001_ 6" xfId="48"/>
    <cellStyle name="?_x001d_??%U©÷u&amp;H©÷9_x0008_? s_x000a__x0007__x0001__x0001_ 7" xfId="49"/>
    <cellStyle name="?_x001d_??%U©÷u&amp;H©÷9_x0008_? s_x000a__x0007__x0001__x0001_ 8" xfId="50"/>
    <cellStyle name="?_x001d_??%U©÷u&amp;H©÷9_x0008_? s_x000a__x0007__x0001__x0001_ 9" xfId="51"/>
    <cellStyle name="???? [0.00]_      " xfId="52"/>
    <cellStyle name="??????" xfId="53"/>
    <cellStyle name="????_      " xfId="54"/>
    <cellStyle name="???[0]_?? DI" xfId="55"/>
    <cellStyle name="???_?? DI" xfId="56"/>
    <cellStyle name="??[0]_BRE" xfId="57"/>
    <cellStyle name="??_      " xfId="58"/>
    <cellStyle name="??A? [0]_laroux_1_¢¬???¢â? " xfId="59"/>
    <cellStyle name="??A?_laroux_1_¢¬???¢â? " xfId="60"/>
    <cellStyle name="?_x005f_x001d_??%U©÷u&amp;H©÷9_x005f_x0008_? s_x005f_x000a__x005f_x0007__x005f_x0001__x005f_x0001_" xfId="61"/>
    <cellStyle name="?_x005f_x001d_??%U©÷u&amp;H©÷9_x005f_x0008_?_x005f_x0009_s_x005f_x000a__x005f_x0007__x005f_x0001__x005f_x0001_" xfId="62"/>
    <cellStyle name="?_x005f_x005f_x005f_x001d_??%U©÷u&amp;H©÷9_x005f_x005f_x005f_x0008_? s_x005f_x005f_x005f_x000a__x005f_x005f_x005f_x0007__x005f_x005f_x005f_x0001__x005f_x005f_x005f_x0001_" xfId="63"/>
    <cellStyle name="?¡±¢¥?_?¨ù??¢´¢¥_¢¬???¢â? " xfId="64"/>
    <cellStyle name="?ðÇ%U?&amp;H?_x0008_?s_x000a__x0007__x0001__x0001_" xfId="65"/>
    <cellStyle name="?ðÇ%U?&amp;H?_x0008_?s_x000a__x0007__x0001__x0001_ 10" xfId="66"/>
    <cellStyle name="?ðÇ%U?&amp;H?_x0008_?s_x000a__x0007__x0001__x0001_ 11" xfId="67"/>
    <cellStyle name="?ðÇ%U?&amp;H?_x0008_?s_x000a__x0007__x0001__x0001_ 12" xfId="68"/>
    <cellStyle name="?ðÇ%U?&amp;H?_x0008_?s_x000a__x0007__x0001__x0001_ 13" xfId="69"/>
    <cellStyle name="?ðÇ%U?&amp;H?_x0008_?s_x000a__x0007__x0001__x0001_ 14" xfId="70"/>
    <cellStyle name="?ðÇ%U?&amp;H?_x0008_?s_x000a__x0007__x0001__x0001_ 15" xfId="71"/>
    <cellStyle name="?ðÇ%U?&amp;H?_x0008_?s_x000a__x0007__x0001__x0001_ 2" xfId="72"/>
    <cellStyle name="?ðÇ%U?&amp;H?_x0008_?s_x000a__x0007__x0001__x0001_ 3" xfId="73"/>
    <cellStyle name="?ðÇ%U?&amp;H?_x0008_?s_x000a__x0007__x0001__x0001_ 4" xfId="74"/>
    <cellStyle name="?ðÇ%U?&amp;H?_x0008_?s_x000a__x0007__x0001__x0001_ 5" xfId="75"/>
    <cellStyle name="?ðÇ%U?&amp;H?_x0008_?s_x000a__x0007__x0001__x0001_ 6" xfId="76"/>
    <cellStyle name="?ðÇ%U?&amp;H?_x0008_?s_x000a__x0007__x0001__x0001_ 7" xfId="77"/>
    <cellStyle name="?ðÇ%U?&amp;H?_x0008_?s_x000a__x0007__x0001__x0001_ 8" xfId="78"/>
    <cellStyle name="?ðÇ%U?&amp;H?_x0008_?s_x000a__x0007__x0001__x0001_ 9" xfId="79"/>
    <cellStyle name="?ðÇ%U?&amp;H?_x005f_x0008_?s_x005f_x000a__x005f_x0007__x005f_x0001__x005f_x0001_" xfId="80"/>
    <cellStyle name="@ET_Style?.font5" xfId="81"/>
    <cellStyle name="[0]_Chi phÝ kh¸c_V" xfId="82"/>
    <cellStyle name="_!1 1 bao cao giao KH ve HTCMT vung TNB   12-12-2011" xfId="83"/>
    <cellStyle name="_x0001__!1 1 bao cao giao KH ve HTCMT vung TNB   12-12-2011" xfId="84"/>
    <cellStyle name="_1 TONG HOP - CA NA" xfId="85"/>
    <cellStyle name="_123_DONG_THANH_Moi" xfId="86"/>
    <cellStyle name="_123_DONG_THANH_Moi_!1 1 bao cao giao KH ve HTCMT vung TNB   12-12-2011" xfId="87"/>
    <cellStyle name="_123_DONG_THANH_Moi_KH TPCP vung TNB (03-1-2012)" xfId="88"/>
    <cellStyle name="_Bang Chi tieu (2)" xfId="89"/>
    <cellStyle name="_BAO GIA NGAY 24-10-08 (co dam)" xfId="90"/>
    <cellStyle name="_BC  NAM 2007" xfId="91"/>
    <cellStyle name="_BC CV 6403 BKHĐT" xfId="92"/>
    <cellStyle name="_BC thuc hien KH 2009" xfId="93"/>
    <cellStyle name="_BC thuc hien KH 2009_15_10_2013 BC nhu cau von doi ung ODA (2014-2016) ngay 15102013 Sua" xfId="94"/>
    <cellStyle name="_BC thuc hien KH 2009_BC nhu cau von doi ung ODA nganh NN (BKH)" xfId="95"/>
    <cellStyle name="_BC thuc hien KH 2009_BC nhu cau von doi ung ODA nganh NN (BKH)_05-12  KH trung han 2016-2020 - Liem Thinh edited" xfId="96"/>
    <cellStyle name="_BC thuc hien KH 2009_BC nhu cau von doi ung ODA nganh NN (BKH)_Copy of 05-12  KH trung han 2016-2020 - Liem Thinh edited (1)" xfId="97"/>
    <cellStyle name="_BC thuc hien KH 2009_BC Tai co cau (bieu TH)" xfId="98"/>
    <cellStyle name="_BC thuc hien KH 2009_BC Tai co cau (bieu TH)_05-12  KH trung han 2016-2020 - Liem Thinh edited" xfId="99"/>
    <cellStyle name="_BC thuc hien KH 2009_BC Tai co cau (bieu TH)_Copy of 05-12  KH trung han 2016-2020 - Liem Thinh edited (1)" xfId="100"/>
    <cellStyle name="_BC thuc hien KH 2009_DK 2014-2015 final" xfId="101"/>
    <cellStyle name="_BC thuc hien KH 2009_DK 2014-2015 final_05-12  KH trung han 2016-2020 - Liem Thinh edited" xfId="102"/>
    <cellStyle name="_BC thuc hien KH 2009_DK 2014-2015 final_Copy of 05-12  KH trung han 2016-2020 - Liem Thinh edited (1)" xfId="103"/>
    <cellStyle name="_BC thuc hien KH 2009_DK 2014-2015 new" xfId="104"/>
    <cellStyle name="_BC thuc hien KH 2009_DK 2014-2015 new_05-12  KH trung han 2016-2020 - Liem Thinh edited" xfId="105"/>
    <cellStyle name="_BC thuc hien KH 2009_DK 2014-2015 new_Copy of 05-12  KH trung han 2016-2020 - Liem Thinh edited (1)" xfId="106"/>
    <cellStyle name="_BC thuc hien KH 2009_DK KH CBDT 2014 11-11-2013" xfId="107"/>
    <cellStyle name="_BC thuc hien KH 2009_DK KH CBDT 2014 11-11-2013(1)" xfId="108"/>
    <cellStyle name="_BC thuc hien KH 2009_DK KH CBDT 2014 11-11-2013(1)_05-12  KH trung han 2016-2020 - Liem Thinh edited" xfId="109"/>
    <cellStyle name="_BC thuc hien KH 2009_DK KH CBDT 2014 11-11-2013(1)_Copy of 05-12  KH trung han 2016-2020 - Liem Thinh edited (1)" xfId="110"/>
    <cellStyle name="_BC thuc hien KH 2009_DK KH CBDT 2014 11-11-2013_05-12  KH trung han 2016-2020 - Liem Thinh edited" xfId="111"/>
    <cellStyle name="_BC thuc hien KH 2009_DK KH CBDT 2014 11-11-2013_Copy of 05-12  KH trung han 2016-2020 - Liem Thinh edited (1)" xfId="112"/>
    <cellStyle name="_BC thuc hien KH 2009_KH 2011-2015" xfId="113"/>
    <cellStyle name="_BC thuc hien KH 2009_tai co cau dau tu (tong hop)1" xfId="114"/>
    <cellStyle name="_BEN TRE" xfId="115"/>
    <cellStyle name="_Bieu mau cong trinh khoi cong moi 3-4" xfId="116"/>
    <cellStyle name="_Bieu Tay Nam Bo 25-11" xfId="117"/>
    <cellStyle name="_Bieu3ODA" xfId="118"/>
    <cellStyle name="_Bieu3ODA_1" xfId="119"/>
    <cellStyle name="_Bieu4HTMT" xfId="120"/>
    <cellStyle name="_Bieu4HTMT_!1 1 bao cao giao KH ve HTCMT vung TNB   12-12-2011" xfId="121"/>
    <cellStyle name="_Bieu4HTMT_KH TPCP vung TNB (03-1-2012)" xfId="122"/>
    <cellStyle name="_Book1" xfId="123"/>
    <cellStyle name="_Book1 2" xfId="124"/>
    <cellStyle name="_Book1_!1 1 bao cao giao KH ve HTCMT vung TNB   12-12-2011" xfId="125"/>
    <cellStyle name="_Book1_1" xfId="126"/>
    <cellStyle name="_Book1_BC-QT-WB-dthao" xfId="127"/>
    <cellStyle name="_Book1_BC-QT-WB-dthao_05-12  KH trung han 2016-2020 - Liem Thinh edited" xfId="128"/>
    <cellStyle name="_Book1_BC-QT-WB-dthao_Copy of 05-12  KH trung han 2016-2020 - Liem Thinh edited (1)" xfId="129"/>
    <cellStyle name="_Book1_BC-QT-WB-dthao_KH TPCP 2016-2020 (tong hop)" xfId="130"/>
    <cellStyle name="_Book1_Bieu3ODA" xfId="131"/>
    <cellStyle name="_Book1_Bieu4HTMT" xfId="132"/>
    <cellStyle name="_Book1_Bieu4HTMT_!1 1 bao cao giao KH ve HTCMT vung TNB   12-12-2011" xfId="133"/>
    <cellStyle name="_Book1_Bieu4HTMT_KH TPCP vung TNB (03-1-2012)" xfId="134"/>
    <cellStyle name="_Book1_bo sung von KCH nam 2010 va Du an tre kho khan" xfId="135"/>
    <cellStyle name="_Book1_bo sung von KCH nam 2010 va Du an tre kho khan_!1 1 bao cao giao KH ve HTCMT vung TNB   12-12-2011" xfId="136"/>
    <cellStyle name="_Book1_bo sung von KCH nam 2010 va Du an tre kho khan_KH TPCP vung TNB (03-1-2012)" xfId="137"/>
    <cellStyle name="_Book1_cong hang rao" xfId="138"/>
    <cellStyle name="_Book1_cong hang rao_!1 1 bao cao giao KH ve HTCMT vung TNB   12-12-2011" xfId="139"/>
    <cellStyle name="_Book1_cong hang rao_KH TPCP vung TNB (03-1-2012)" xfId="140"/>
    <cellStyle name="_Book1_danh muc chuan bi dau tu 2011 ngay 07-6-2011" xfId="141"/>
    <cellStyle name="_Book1_danh muc chuan bi dau tu 2011 ngay 07-6-2011_!1 1 bao cao giao KH ve HTCMT vung TNB   12-12-2011" xfId="142"/>
    <cellStyle name="_Book1_danh muc chuan bi dau tu 2011 ngay 07-6-2011_KH TPCP vung TNB (03-1-2012)" xfId="143"/>
    <cellStyle name="_Book1_Danh muc pbo nguon von XSKT, XDCB nam 2009 chuyen qua nam 2010" xfId="144"/>
    <cellStyle name="_Book1_Danh muc pbo nguon von XSKT, XDCB nam 2009 chuyen qua nam 2010_!1 1 bao cao giao KH ve HTCMT vung TNB   12-12-2011" xfId="145"/>
    <cellStyle name="_Book1_Danh muc pbo nguon von XSKT, XDCB nam 2009 chuyen qua nam 2010_KH TPCP vung TNB (03-1-2012)" xfId="146"/>
    <cellStyle name="_Book1_dieu chinh KH 2011 ngay 26-5-2011111" xfId="147"/>
    <cellStyle name="_Book1_dieu chinh KH 2011 ngay 26-5-2011111_!1 1 bao cao giao KH ve HTCMT vung TNB   12-12-2011" xfId="148"/>
    <cellStyle name="_Book1_dieu chinh KH 2011 ngay 26-5-2011111_KH TPCP vung TNB (03-1-2012)" xfId="149"/>
    <cellStyle name="_Book1_DS KCH PHAN BO VON NSDP NAM 2010" xfId="150"/>
    <cellStyle name="_Book1_DS KCH PHAN BO VON NSDP NAM 2010_!1 1 bao cao giao KH ve HTCMT vung TNB   12-12-2011" xfId="151"/>
    <cellStyle name="_Book1_DS KCH PHAN BO VON NSDP NAM 2010_KH TPCP vung TNB (03-1-2012)" xfId="152"/>
    <cellStyle name="_Book1_giao KH 2011 ngay 10-12-2010" xfId="153"/>
    <cellStyle name="_Book1_giao KH 2011 ngay 10-12-2010_!1 1 bao cao giao KH ve HTCMT vung TNB   12-12-2011" xfId="154"/>
    <cellStyle name="_Book1_giao KH 2011 ngay 10-12-2010_KH TPCP vung TNB (03-1-2012)" xfId="155"/>
    <cellStyle name="_Book1_IN" xfId="156"/>
    <cellStyle name="_Book1_kien giang 2" xfId="157"/>
    <cellStyle name="_Book1_Kh ql62 (2010) 11-09" xfId="158"/>
    <cellStyle name="_Book1_KH TPCP vung TNB (03-1-2012)" xfId="159"/>
    <cellStyle name="_Book1_Khung 2012" xfId="160"/>
    <cellStyle name="_Book1_phu luc tong ket tinh hinh TH giai doan 03-10 (ngay 30)" xfId="161"/>
    <cellStyle name="_Book1_phu luc tong ket tinh hinh TH giai doan 03-10 (ngay 30)_!1 1 bao cao giao KH ve HTCMT vung TNB   12-12-2011" xfId="162"/>
    <cellStyle name="_Book1_phu luc tong ket tinh hinh TH giai doan 03-10 (ngay 30)_KH TPCP vung TNB (03-1-2012)" xfId="163"/>
    <cellStyle name="_C.cong+B.luong-Sanluong" xfId="164"/>
    <cellStyle name="_cong hang rao" xfId="165"/>
    <cellStyle name="_dien chieu sang" xfId="166"/>
    <cellStyle name="_DK KH 2009" xfId="167"/>
    <cellStyle name="_DK KH 2009_15_10_2013 BC nhu cau von doi ung ODA (2014-2016) ngay 15102013 Sua" xfId="168"/>
    <cellStyle name="_DK KH 2009_BC nhu cau von doi ung ODA nganh NN (BKH)" xfId="169"/>
    <cellStyle name="_DK KH 2009_BC nhu cau von doi ung ODA nganh NN (BKH)_05-12  KH trung han 2016-2020 - Liem Thinh edited" xfId="170"/>
    <cellStyle name="_DK KH 2009_BC nhu cau von doi ung ODA nganh NN (BKH)_Copy of 05-12  KH trung han 2016-2020 - Liem Thinh edited (1)" xfId="171"/>
    <cellStyle name="_DK KH 2009_BC Tai co cau (bieu TH)" xfId="172"/>
    <cellStyle name="_DK KH 2009_BC Tai co cau (bieu TH)_05-12  KH trung han 2016-2020 - Liem Thinh edited" xfId="173"/>
    <cellStyle name="_DK KH 2009_BC Tai co cau (bieu TH)_Copy of 05-12  KH trung han 2016-2020 - Liem Thinh edited (1)" xfId="174"/>
    <cellStyle name="_DK KH 2009_DK 2014-2015 final" xfId="175"/>
    <cellStyle name="_DK KH 2009_DK 2014-2015 final_05-12  KH trung han 2016-2020 - Liem Thinh edited" xfId="176"/>
    <cellStyle name="_DK KH 2009_DK 2014-2015 final_Copy of 05-12  KH trung han 2016-2020 - Liem Thinh edited (1)" xfId="177"/>
    <cellStyle name="_DK KH 2009_DK 2014-2015 new" xfId="178"/>
    <cellStyle name="_DK KH 2009_DK 2014-2015 new_05-12  KH trung han 2016-2020 - Liem Thinh edited" xfId="179"/>
    <cellStyle name="_DK KH 2009_DK 2014-2015 new_Copy of 05-12  KH trung han 2016-2020 - Liem Thinh edited (1)" xfId="180"/>
    <cellStyle name="_DK KH 2009_DK KH CBDT 2014 11-11-2013" xfId="181"/>
    <cellStyle name="_DK KH 2009_DK KH CBDT 2014 11-11-2013(1)" xfId="182"/>
    <cellStyle name="_DK KH 2009_DK KH CBDT 2014 11-11-2013(1)_05-12  KH trung han 2016-2020 - Liem Thinh edited" xfId="183"/>
    <cellStyle name="_DK KH 2009_DK KH CBDT 2014 11-11-2013(1)_Copy of 05-12  KH trung han 2016-2020 - Liem Thinh edited (1)" xfId="184"/>
    <cellStyle name="_DK KH 2009_DK KH CBDT 2014 11-11-2013_05-12  KH trung han 2016-2020 - Liem Thinh edited" xfId="185"/>
    <cellStyle name="_DK KH 2009_DK KH CBDT 2014 11-11-2013_Copy of 05-12  KH trung han 2016-2020 - Liem Thinh edited (1)" xfId="186"/>
    <cellStyle name="_DK KH 2009_KH 2011-2015" xfId="187"/>
    <cellStyle name="_DK KH 2009_tai co cau dau tu (tong hop)1" xfId="188"/>
    <cellStyle name="_DK KH 2010" xfId="189"/>
    <cellStyle name="_DK KH 2010 (BKH)" xfId="190"/>
    <cellStyle name="_DK KH 2010_15_10_2013 BC nhu cau von doi ung ODA (2014-2016) ngay 15102013 Sua" xfId="191"/>
    <cellStyle name="_DK KH 2010_BC nhu cau von doi ung ODA nganh NN (BKH)" xfId="192"/>
    <cellStyle name="_DK KH 2010_BC nhu cau von doi ung ODA nganh NN (BKH)_05-12  KH trung han 2016-2020 - Liem Thinh edited" xfId="193"/>
    <cellStyle name="_DK KH 2010_BC nhu cau von doi ung ODA nganh NN (BKH)_Copy of 05-12  KH trung han 2016-2020 - Liem Thinh edited (1)" xfId="194"/>
    <cellStyle name="_DK KH 2010_BC Tai co cau (bieu TH)" xfId="195"/>
    <cellStyle name="_DK KH 2010_BC Tai co cau (bieu TH)_05-12  KH trung han 2016-2020 - Liem Thinh edited" xfId="196"/>
    <cellStyle name="_DK KH 2010_BC Tai co cau (bieu TH)_Copy of 05-12  KH trung han 2016-2020 - Liem Thinh edited (1)" xfId="197"/>
    <cellStyle name="_DK KH 2010_DK 2014-2015 final" xfId="198"/>
    <cellStyle name="_DK KH 2010_DK 2014-2015 final_05-12  KH trung han 2016-2020 - Liem Thinh edited" xfId="199"/>
    <cellStyle name="_DK KH 2010_DK 2014-2015 final_Copy of 05-12  KH trung han 2016-2020 - Liem Thinh edited (1)" xfId="200"/>
    <cellStyle name="_DK KH 2010_DK 2014-2015 new" xfId="201"/>
    <cellStyle name="_DK KH 2010_DK 2014-2015 new_05-12  KH trung han 2016-2020 - Liem Thinh edited" xfId="202"/>
    <cellStyle name="_DK KH 2010_DK 2014-2015 new_Copy of 05-12  KH trung han 2016-2020 - Liem Thinh edited (1)" xfId="203"/>
    <cellStyle name="_DK KH 2010_DK KH CBDT 2014 11-11-2013" xfId="204"/>
    <cellStyle name="_DK KH 2010_DK KH CBDT 2014 11-11-2013(1)" xfId="205"/>
    <cellStyle name="_DK KH 2010_DK KH CBDT 2014 11-11-2013(1)_05-12  KH trung han 2016-2020 - Liem Thinh edited" xfId="206"/>
    <cellStyle name="_DK KH 2010_DK KH CBDT 2014 11-11-2013(1)_Copy of 05-12  KH trung han 2016-2020 - Liem Thinh edited (1)" xfId="207"/>
    <cellStyle name="_DK KH 2010_DK KH CBDT 2014 11-11-2013_05-12  KH trung han 2016-2020 - Liem Thinh edited" xfId="208"/>
    <cellStyle name="_DK KH 2010_DK KH CBDT 2014 11-11-2013_Copy of 05-12  KH trung han 2016-2020 - Liem Thinh edited (1)" xfId="209"/>
    <cellStyle name="_DK KH 2010_KH 2011-2015" xfId="210"/>
    <cellStyle name="_DK KH 2010_tai co cau dau tu (tong hop)1" xfId="211"/>
    <cellStyle name="_DK TPCP 2010" xfId="212"/>
    <cellStyle name="_DO-D1500-KHONG CO TRONG DT" xfId="213"/>
    <cellStyle name="_Dong Thap" xfId="214"/>
    <cellStyle name="_Duyet TK thay đôi" xfId="215"/>
    <cellStyle name="_Duyet TK thay đôi_!1 1 bao cao giao KH ve HTCMT vung TNB   12-12-2011" xfId="216"/>
    <cellStyle name="_Duyet TK thay đôi_Bieu4HTMT" xfId="217"/>
    <cellStyle name="_Duyet TK thay đôi_Bieu4HTMT_!1 1 bao cao giao KH ve HTCMT vung TNB   12-12-2011" xfId="218"/>
    <cellStyle name="_Duyet TK thay đôi_Bieu4HTMT_KH TPCP vung TNB (03-1-2012)" xfId="219"/>
    <cellStyle name="_Duyet TK thay đôi_KH TPCP vung TNB (03-1-2012)" xfId="220"/>
    <cellStyle name="_GOITHAUSO2" xfId="221"/>
    <cellStyle name="_GOITHAUSO3" xfId="222"/>
    <cellStyle name="_GOITHAUSO4" xfId="223"/>
    <cellStyle name="_GTGT 2003" xfId="224"/>
    <cellStyle name="_Gui VU KH 5-5-09" xfId="225"/>
    <cellStyle name="_Gui VU KH 5-5-09_05-12  KH trung han 2016-2020 - Liem Thinh edited" xfId="226"/>
    <cellStyle name="_Gui VU KH 5-5-09_Copy of 05-12  KH trung han 2016-2020 - Liem Thinh edited (1)" xfId="227"/>
    <cellStyle name="_Gui VU KH 5-5-09_KH TPCP 2016-2020 (tong hop)" xfId="228"/>
    <cellStyle name="_HaHoa_TDT_DienCSang" xfId="229"/>
    <cellStyle name="_HaHoa19-5-07" xfId="230"/>
    <cellStyle name="_IN" xfId="231"/>
    <cellStyle name="_IN_!1 1 bao cao giao KH ve HTCMT vung TNB   12-12-2011" xfId="232"/>
    <cellStyle name="_IN_KH TPCP vung TNB (03-1-2012)" xfId="233"/>
    <cellStyle name="_KE KHAI THUE GTGT 2004" xfId="234"/>
    <cellStyle name="_KE KHAI THUE GTGT 2004_BCTC2004" xfId="235"/>
    <cellStyle name="_x0001__kien giang 2" xfId="236"/>
    <cellStyle name="_KT (2)" xfId="237"/>
    <cellStyle name="_KT (2) 2" xfId="238"/>
    <cellStyle name="_KT (2)_05-12  KH trung han 2016-2020 - Liem Thinh edited" xfId="239"/>
    <cellStyle name="_KT (2)_1" xfId="240"/>
    <cellStyle name="_KT (2)_1 2" xfId="241"/>
    <cellStyle name="_KT (2)_1_05-12  KH trung han 2016-2020 - Liem Thinh edited" xfId="242"/>
    <cellStyle name="_KT (2)_1_Copy of 05-12  KH trung han 2016-2020 - Liem Thinh edited (1)" xfId="243"/>
    <cellStyle name="_KT (2)_1_KH TPCP 2016-2020 (tong hop)" xfId="244"/>
    <cellStyle name="_KT (2)_1_Lora-tungchau" xfId="245"/>
    <cellStyle name="_KT (2)_1_Lora-tungchau 2" xfId="246"/>
    <cellStyle name="_KT (2)_1_Lora-tungchau_05-12  KH trung han 2016-2020 - Liem Thinh edited" xfId="247"/>
    <cellStyle name="_KT (2)_1_Lora-tungchau_Copy of 05-12  KH trung han 2016-2020 - Liem Thinh edited (1)" xfId="248"/>
    <cellStyle name="_KT (2)_1_Lora-tungchau_KH TPCP 2016-2020 (tong hop)" xfId="249"/>
    <cellStyle name="_KT (2)_1_Qt-HT3PQ1(CauKho)" xfId="250"/>
    <cellStyle name="_KT (2)_2" xfId="251"/>
    <cellStyle name="_KT (2)_2_TG-TH" xfId="252"/>
    <cellStyle name="_KT (2)_2_TG-TH 2" xfId="253"/>
    <cellStyle name="_KT (2)_2_TG-TH_05-12  KH trung han 2016-2020 - Liem Thinh edited" xfId="254"/>
    <cellStyle name="_KT (2)_2_TG-TH_ApGiaVatTu_cayxanh_latgach" xfId="255"/>
    <cellStyle name="_KT (2)_2_TG-TH_BANG TONG HOP TINH HINH THANH QUYET TOAN (MOI I)" xfId="256"/>
    <cellStyle name="_KT (2)_2_TG-TH_BAO CAO KLCT PT2000" xfId="257"/>
    <cellStyle name="_KT (2)_2_TG-TH_BAO CAO PT2000" xfId="258"/>
    <cellStyle name="_KT (2)_2_TG-TH_BAO CAO PT2000_Book1" xfId="259"/>
    <cellStyle name="_KT (2)_2_TG-TH_Bao cao XDCB 2001 - T11 KH dieu chinh 20-11-THAI" xfId="260"/>
    <cellStyle name="_KT (2)_2_TG-TH_BAO GIA NGAY 24-10-08 (co dam)" xfId="261"/>
    <cellStyle name="_KT (2)_2_TG-TH_BC  NAM 2007" xfId="262"/>
    <cellStyle name="_KT (2)_2_TG-TH_BC CV 6403 BKHĐT" xfId="263"/>
    <cellStyle name="_KT (2)_2_TG-TH_BC NQ11-CP - chinh sua lai" xfId="264"/>
    <cellStyle name="_KT (2)_2_TG-TH_BC NQ11-CP-Quynh sau bieu so3" xfId="265"/>
    <cellStyle name="_KT (2)_2_TG-TH_BC_NQ11-CP_-_Thao_sua_lai" xfId="266"/>
    <cellStyle name="_KT (2)_2_TG-TH_Bieu mau cong trinh khoi cong moi 3-4" xfId="267"/>
    <cellStyle name="_KT (2)_2_TG-TH_Bieu3ODA" xfId="268"/>
    <cellStyle name="_KT (2)_2_TG-TH_Bieu3ODA_1" xfId="269"/>
    <cellStyle name="_KT (2)_2_TG-TH_Bieu4HTMT" xfId="270"/>
    <cellStyle name="_KT (2)_2_TG-TH_bo sung von KCH nam 2010 va Du an tre kho khan" xfId="271"/>
    <cellStyle name="_KT (2)_2_TG-TH_Book1" xfId="272"/>
    <cellStyle name="_KT (2)_2_TG-TH_Book1 2" xfId="273"/>
    <cellStyle name="_KT (2)_2_TG-TH_Book1_1" xfId="274"/>
    <cellStyle name="_KT (2)_2_TG-TH_Book1_1 2" xfId="275"/>
    <cellStyle name="_KT (2)_2_TG-TH_Book1_1_BC CV 6403 BKHĐT" xfId="276"/>
    <cellStyle name="_KT (2)_2_TG-TH_Book1_1_Bieu mau cong trinh khoi cong moi 3-4" xfId="277"/>
    <cellStyle name="_KT (2)_2_TG-TH_Book1_1_Bieu3ODA" xfId="278"/>
    <cellStyle name="_KT (2)_2_TG-TH_Book1_1_Bieu4HTMT" xfId="279"/>
    <cellStyle name="_KT (2)_2_TG-TH_Book1_1_Book1" xfId="280"/>
    <cellStyle name="_KT (2)_2_TG-TH_Book1_1_Luy ke von ung nam 2011 -Thoa gui ngay 12-8-2012" xfId="281"/>
    <cellStyle name="_KT (2)_2_TG-TH_Book1_2" xfId="282"/>
    <cellStyle name="_KT (2)_2_TG-TH_Book1_2 2" xfId="283"/>
    <cellStyle name="_KT (2)_2_TG-TH_Book1_2_BC CV 6403 BKHĐT" xfId="284"/>
    <cellStyle name="_KT (2)_2_TG-TH_Book1_2_Bieu3ODA" xfId="285"/>
    <cellStyle name="_KT (2)_2_TG-TH_Book1_2_Luy ke von ung nam 2011 -Thoa gui ngay 12-8-2012" xfId="286"/>
    <cellStyle name="_KT (2)_2_TG-TH_Book1_3" xfId="287"/>
    <cellStyle name="_KT (2)_2_TG-TH_Book1_3 2" xfId="288"/>
    <cellStyle name="_KT (2)_2_TG-TH_Book1_BC CV 6403 BKHĐT" xfId="289"/>
    <cellStyle name="_KT (2)_2_TG-TH_Book1_Bieu mau cong trinh khoi cong moi 3-4" xfId="290"/>
    <cellStyle name="_KT (2)_2_TG-TH_Book1_Bieu3ODA" xfId="291"/>
    <cellStyle name="_KT (2)_2_TG-TH_Book1_Bieu4HTMT" xfId="292"/>
    <cellStyle name="_KT (2)_2_TG-TH_Book1_bo sung von KCH nam 2010 va Du an tre kho khan" xfId="293"/>
    <cellStyle name="_KT (2)_2_TG-TH_Book1_Book1" xfId="294"/>
    <cellStyle name="_KT (2)_2_TG-TH_Book1_danh muc chuan bi dau tu 2011 ngay 07-6-2011" xfId="295"/>
    <cellStyle name="_KT (2)_2_TG-TH_Book1_Danh muc pbo nguon von XSKT, XDCB nam 2009 chuyen qua nam 2010" xfId="296"/>
    <cellStyle name="_KT (2)_2_TG-TH_Book1_dieu chinh KH 2011 ngay 26-5-2011111" xfId="297"/>
    <cellStyle name="_KT (2)_2_TG-TH_Book1_DS KCH PHAN BO VON NSDP NAM 2010" xfId="298"/>
    <cellStyle name="_KT (2)_2_TG-TH_Book1_giao KH 2011 ngay 10-12-2010" xfId="299"/>
    <cellStyle name="_KT (2)_2_TG-TH_Book1_Luy ke von ung nam 2011 -Thoa gui ngay 12-8-2012" xfId="300"/>
    <cellStyle name="_KT (2)_2_TG-TH_CAU Khanh Nam(Thi Cong)" xfId="301"/>
    <cellStyle name="_KT (2)_2_TG-TH_CoCauPhi (version 1)" xfId="302"/>
    <cellStyle name="_KT (2)_2_TG-TH_Copy of 05-12  KH trung han 2016-2020 - Liem Thinh edited (1)" xfId="303"/>
    <cellStyle name="_KT (2)_2_TG-TH_ChiHuong_ApGia" xfId="304"/>
    <cellStyle name="_KT (2)_2_TG-TH_danh muc chuan bi dau tu 2011 ngay 07-6-2011" xfId="305"/>
    <cellStyle name="_KT (2)_2_TG-TH_Danh muc pbo nguon von XSKT, XDCB nam 2009 chuyen qua nam 2010" xfId="306"/>
    <cellStyle name="_KT (2)_2_TG-TH_DAU NOI PL-CL TAI PHU LAMHC" xfId="307"/>
    <cellStyle name="_KT (2)_2_TG-TH_dieu chinh KH 2011 ngay 26-5-2011111" xfId="308"/>
    <cellStyle name="_KT (2)_2_TG-TH_DS KCH PHAN BO VON NSDP NAM 2010" xfId="309"/>
    <cellStyle name="_KT (2)_2_TG-TH_DTCDT MR.2N110.HOCMON.TDTOAN.CCUNG" xfId="310"/>
    <cellStyle name="_KT (2)_2_TG-TH_DU TRU VAT TU" xfId="311"/>
    <cellStyle name="_KT (2)_2_TG-TH_GTGT 2003" xfId="312"/>
    <cellStyle name="_KT (2)_2_TG-TH_giao KH 2011 ngay 10-12-2010" xfId="313"/>
    <cellStyle name="_KT (2)_2_TG-TH_KE KHAI THUE GTGT 2004" xfId="314"/>
    <cellStyle name="_KT (2)_2_TG-TH_KE KHAI THUE GTGT 2004_BCTC2004" xfId="315"/>
    <cellStyle name="_KT (2)_2_TG-TH_kien giang 2" xfId="316"/>
    <cellStyle name="_KT (2)_2_TG-TH_KH TPCP 2016-2020 (tong hop)" xfId="317"/>
    <cellStyle name="_KT (2)_2_TG-TH_KH TPCP vung TNB (03-1-2012)" xfId="318"/>
    <cellStyle name="_KT (2)_2_TG-TH_Lora-tungchau" xfId="319"/>
    <cellStyle name="_KT (2)_2_TG-TH_Luy ke von ung nam 2011 -Thoa gui ngay 12-8-2012" xfId="320"/>
    <cellStyle name="_KT (2)_2_TG-TH_N-X-T-04" xfId="321"/>
    <cellStyle name="_KT (2)_2_TG-TH_NhanCong" xfId="322"/>
    <cellStyle name="_KT (2)_2_TG-TH_PGIA-phieu tham tra Kho bac" xfId="323"/>
    <cellStyle name="_KT (2)_2_TG-TH_PT02-02" xfId="324"/>
    <cellStyle name="_KT (2)_2_TG-TH_PT02-02_Book1" xfId="325"/>
    <cellStyle name="_KT (2)_2_TG-TH_PT02-03" xfId="326"/>
    <cellStyle name="_KT (2)_2_TG-TH_PT02-03_Book1" xfId="327"/>
    <cellStyle name="_KT (2)_2_TG-TH_phu luc tong ket tinh hinh TH giai doan 03-10 (ngay 30)" xfId="328"/>
    <cellStyle name="_KT (2)_2_TG-TH_Qt-HT3PQ1(CauKho)" xfId="329"/>
    <cellStyle name="_KT (2)_2_TG-TH_Sheet1" xfId="330"/>
    <cellStyle name="_KT (2)_2_TG-TH_TK152-04" xfId="331"/>
    <cellStyle name="_KT (2)_2_TG-TH_ÿÿÿÿÿ" xfId="332"/>
    <cellStyle name="_KT (2)_2_TG-TH_ÿÿÿÿÿ_Bieu mau cong trinh khoi cong moi 3-4" xfId="333"/>
    <cellStyle name="_KT (2)_2_TG-TH_ÿÿÿÿÿ_Bieu3ODA" xfId="334"/>
    <cellStyle name="_KT (2)_2_TG-TH_ÿÿÿÿÿ_Bieu4HTMT" xfId="335"/>
    <cellStyle name="_KT (2)_2_TG-TH_ÿÿÿÿÿ_kien giang 2" xfId="336"/>
    <cellStyle name="_KT (2)_2_TG-TH_ÿÿÿÿÿ_KH TPCP vung TNB (03-1-2012)" xfId="337"/>
    <cellStyle name="_KT (2)_3" xfId="338"/>
    <cellStyle name="_KT (2)_3_TG-TH" xfId="339"/>
    <cellStyle name="_KT (2)_3_TG-TH 2" xfId="340"/>
    <cellStyle name="_KT (2)_3_TG-TH_05-12  KH trung han 2016-2020 - Liem Thinh edited" xfId="341"/>
    <cellStyle name="_KT (2)_3_TG-TH_BC  NAM 2007" xfId="342"/>
    <cellStyle name="_KT (2)_3_TG-TH_Bieu mau cong trinh khoi cong moi 3-4" xfId="343"/>
    <cellStyle name="_KT (2)_3_TG-TH_Bieu3ODA" xfId="344"/>
    <cellStyle name="_KT (2)_3_TG-TH_Bieu3ODA_1" xfId="345"/>
    <cellStyle name="_KT (2)_3_TG-TH_Bieu4HTMT" xfId="346"/>
    <cellStyle name="_KT (2)_3_TG-TH_bo sung von KCH nam 2010 va Du an tre kho khan" xfId="347"/>
    <cellStyle name="_KT (2)_3_TG-TH_Book1" xfId="348"/>
    <cellStyle name="_KT (2)_3_TG-TH_Book1 2" xfId="349"/>
    <cellStyle name="_KT (2)_3_TG-TH_Book1_BC-QT-WB-dthao" xfId="350"/>
    <cellStyle name="_KT (2)_3_TG-TH_Book1_BC-QT-WB-dthao_05-12  KH trung han 2016-2020 - Liem Thinh edited" xfId="351"/>
    <cellStyle name="_KT (2)_3_TG-TH_Book1_BC-QT-WB-dthao_Copy of 05-12  KH trung han 2016-2020 - Liem Thinh edited (1)" xfId="352"/>
    <cellStyle name="_KT (2)_3_TG-TH_Book1_BC-QT-WB-dthao_KH TPCP 2016-2020 (tong hop)" xfId="353"/>
    <cellStyle name="_KT (2)_3_TG-TH_Book1_kien giang 2" xfId="354"/>
    <cellStyle name="_KT (2)_3_TG-TH_Book1_KH TPCP vung TNB (03-1-2012)" xfId="355"/>
    <cellStyle name="_KT (2)_3_TG-TH_Copy of 05-12  KH trung han 2016-2020 - Liem Thinh edited (1)" xfId="356"/>
    <cellStyle name="_KT (2)_3_TG-TH_danh muc chuan bi dau tu 2011 ngay 07-6-2011" xfId="357"/>
    <cellStyle name="_KT (2)_3_TG-TH_Danh muc pbo nguon von XSKT, XDCB nam 2009 chuyen qua nam 2010" xfId="358"/>
    <cellStyle name="_KT (2)_3_TG-TH_dieu chinh KH 2011 ngay 26-5-2011111" xfId="359"/>
    <cellStyle name="_KT (2)_3_TG-TH_DS KCH PHAN BO VON NSDP NAM 2010" xfId="360"/>
    <cellStyle name="_KT (2)_3_TG-TH_GTGT 2003" xfId="361"/>
    <cellStyle name="_KT (2)_3_TG-TH_giao KH 2011 ngay 10-12-2010" xfId="362"/>
    <cellStyle name="_KT (2)_3_TG-TH_KE KHAI THUE GTGT 2004" xfId="363"/>
    <cellStyle name="_KT (2)_3_TG-TH_KE KHAI THUE GTGT 2004_BCTC2004" xfId="364"/>
    <cellStyle name="_KT (2)_3_TG-TH_kien giang 2" xfId="365"/>
    <cellStyle name="_KT (2)_3_TG-TH_KH TPCP 2016-2020 (tong hop)" xfId="366"/>
    <cellStyle name="_KT (2)_3_TG-TH_KH TPCP vung TNB (03-1-2012)" xfId="367"/>
    <cellStyle name="_KT (2)_3_TG-TH_Lora-tungchau" xfId="368"/>
    <cellStyle name="_KT (2)_3_TG-TH_Lora-tungchau 2" xfId="369"/>
    <cellStyle name="_KT (2)_3_TG-TH_Lora-tungchau_05-12  KH trung han 2016-2020 - Liem Thinh edited" xfId="370"/>
    <cellStyle name="_KT (2)_3_TG-TH_Lora-tungchau_Copy of 05-12  KH trung han 2016-2020 - Liem Thinh edited (1)" xfId="371"/>
    <cellStyle name="_KT (2)_3_TG-TH_Lora-tungchau_KH TPCP 2016-2020 (tong hop)" xfId="372"/>
    <cellStyle name="_KT (2)_3_TG-TH_N-X-T-04" xfId="373"/>
    <cellStyle name="_KT (2)_3_TG-TH_PERSONAL" xfId="374"/>
    <cellStyle name="_KT (2)_3_TG-TH_PERSONAL_BC CV 6403 BKHĐT" xfId="375"/>
    <cellStyle name="_KT (2)_3_TG-TH_PERSONAL_Bieu mau cong trinh khoi cong moi 3-4" xfId="376"/>
    <cellStyle name="_KT (2)_3_TG-TH_PERSONAL_Bieu3ODA" xfId="377"/>
    <cellStyle name="_KT (2)_3_TG-TH_PERSONAL_Bieu4HTMT" xfId="378"/>
    <cellStyle name="_KT (2)_3_TG-TH_PERSONAL_Book1" xfId="379"/>
    <cellStyle name="_KT (2)_3_TG-TH_PERSONAL_Book1 2" xfId="380"/>
    <cellStyle name="_KT (2)_3_TG-TH_PERSONAL_HTQ.8 GD1" xfId="381"/>
    <cellStyle name="_KT (2)_3_TG-TH_PERSONAL_HTQ.8 GD1_05-12  KH trung han 2016-2020 - Liem Thinh edited" xfId="382"/>
    <cellStyle name="_KT (2)_3_TG-TH_PERSONAL_HTQ.8 GD1_Copy of 05-12  KH trung han 2016-2020 - Liem Thinh edited (1)" xfId="383"/>
    <cellStyle name="_KT (2)_3_TG-TH_PERSONAL_HTQ.8 GD1_KH TPCP 2016-2020 (tong hop)" xfId="384"/>
    <cellStyle name="_KT (2)_3_TG-TH_PERSONAL_Luy ke von ung nam 2011 -Thoa gui ngay 12-8-2012" xfId="385"/>
    <cellStyle name="_KT (2)_3_TG-TH_PERSONAL_Tong hop KHCB 2001" xfId="386"/>
    <cellStyle name="_KT (2)_3_TG-TH_Qt-HT3PQ1(CauKho)" xfId="387"/>
    <cellStyle name="_KT (2)_3_TG-TH_TK152-04" xfId="388"/>
    <cellStyle name="_KT (2)_3_TG-TH_ÿÿÿÿÿ" xfId="389"/>
    <cellStyle name="_KT (2)_3_TG-TH_ÿÿÿÿÿ_kien giang 2" xfId="390"/>
    <cellStyle name="_KT (2)_3_TG-TH_ÿÿÿÿÿ_KH TPCP vung TNB (03-1-2012)" xfId="391"/>
    <cellStyle name="_KT (2)_4" xfId="392"/>
    <cellStyle name="_KT (2)_4 2" xfId="393"/>
    <cellStyle name="_KT (2)_4_05-12  KH trung han 2016-2020 - Liem Thinh edited" xfId="394"/>
    <cellStyle name="_KT (2)_4_ApGiaVatTu_cayxanh_latgach" xfId="395"/>
    <cellStyle name="_KT (2)_4_BANG TONG HOP TINH HINH THANH QUYET TOAN (MOI I)" xfId="396"/>
    <cellStyle name="_KT (2)_4_BAO CAO KLCT PT2000" xfId="397"/>
    <cellStyle name="_KT (2)_4_BAO CAO PT2000" xfId="398"/>
    <cellStyle name="_KT (2)_4_BAO CAO PT2000_Book1" xfId="399"/>
    <cellStyle name="_KT (2)_4_Bao cao XDCB 2001 - T11 KH dieu chinh 20-11-THAI" xfId="400"/>
    <cellStyle name="_KT (2)_4_BAO GIA NGAY 24-10-08 (co dam)" xfId="401"/>
    <cellStyle name="_KT (2)_4_BC  NAM 2007" xfId="402"/>
    <cellStyle name="_KT (2)_4_BC CV 6403 BKHĐT" xfId="403"/>
    <cellStyle name="_KT (2)_4_BC NQ11-CP - chinh sua lai" xfId="404"/>
    <cellStyle name="_KT (2)_4_BC NQ11-CP-Quynh sau bieu so3" xfId="405"/>
    <cellStyle name="_KT (2)_4_BC_NQ11-CP_-_Thao_sua_lai" xfId="406"/>
    <cellStyle name="_KT (2)_4_Bieu mau cong trinh khoi cong moi 3-4" xfId="407"/>
    <cellStyle name="_KT (2)_4_Bieu3ODA" xfId="408"/>
    <cellStyle name="_KT (2)_4_Bieu3ODA_1" xfId="409"/>
    <cellStyle name="_KT (2)_4_Bieu4HTMT" xfId="410"/>
    <cellStyle name="_KT (2)_4_bo sung von KCH nam 2010 va Du an tre kho khan" xfId="411"/>
    <cellStyle name="_KT (2)_4_Book1" xfId="412"/>
    <cellStyle name="_KT (2)_4_Book1 2" xfId="413"/>
    <cellStyle name="_KT (2)_4_Book1_1" xfId="414"/>
    <cellStyle name="_KT (2)_4_Book1_1 2" xfId="415"/>
    <cellStyle name="_KT (2)_4_Book1_1_BC CV 6403 BKHĐT" xfId="416"/>
    <cellStyle name="_KT (2)_4_Book1_1_Bieu mau cong trinh khoi cong moi 3-4" xfId="417"/>
    <cellStyle name="_KT (2)_4_Book1_1_Bieu3ODA" xfId="418"/>
    <cellStyle name="_KT (2)_4_Book1_1_Bieu4HTMT" xfId="419"/>
    <cellStyle name="_KT (2)_4_Book1_1_Book1" xfId="420"/>
    <cellStyle name="_KT (2)_4_Book1_1_Luy ke von ung nam 2011 -Thoa gui ngay 12-8-2012" xfId="421"/>
    <cellStyle name="_KT (2)_4_Book1_2" xfId="422"/>
    <cellStyle name="_KT (2)_4_Book1_2 2" xfId="423"/>
    <cellStyle name="_KT (2)_4_Book1_2_BC CV 6403 BKHĐT" xfId="424"/>
    <cellStyle name="_KT (2)_4_Book1_2_Bieu3ODA" xfId="425"/>
    <cellStyle name="_KT (2)_4_Book1_2_Luy ke von ung nam 2011 -Thoa gui ngay 12-8-2012" xfId="426"/>
    <cellStyle name="_KT (2)_4_Book1_3" xfId="427"/>
    <cellStyle name="_KT (2)_4_Book1_3 2" xfId="428"/>
    <cellStyle name="_KT (2)_4_Book1_BC CV 6403 BKHĐT" xfId="429"/>
    <cellStyle name="_KT (2)_4_Book1_Bieu mau cong trinh khoi cong moi 3-4" xfId="430"/>
    <cellStyle name="_KT (2)_4_Book1_Bieu3ODA" xfId="431"/>
    <cellStyle name="_KT (2)_4_Book1_Bieu4HTMT" xfId="432"/>
    <cellStyle name="_KT (2)_4_Book1_bo sung von KCH nam 2010 va Du an tre kho khan" xfId="433"/>
    <cellStyle name="_KT (2)_4_Book1_Book1" xfId="434"/>
    <cellStyle name="_KT (2)_4_Book1_danh muc chuan bi dau tu 2011 ngay 07-6-2011" xfId="435"/>
    <cellStyle name="_KT (2)_4_Book1_Danh muc pbo nguon von XSKT, XDCB nam 2009 chuyen qua nam 2010" xfId="436"/>
    <cellStyle name="_KT (2)_4_Book1_dieu chinh KH 2011 ngay 26-5-2011111" xfId="437"/>
    <cellStyle name="_KT (2)_4_Book1_DS KCH PHAN BO VON NSDP NAM 2010" xfId="438"/>
    <cellStyle name="_KT (2)_4_Book1_giao KH 2011 ngay 10-12-2010" xfId="439"/>
    <cellStyle name="_KT (2)_4_Book1_Luy ke von ung nam 2011 -Thoa gui ngay 12-8-2012" xfId="440"/>
    <cellStyle name="_KT (2)_4_CAU Khanh Nam(Thi Cong)" xfId="441"/>
    <cellStyle name="_KT (2)_4_CoCauPhi (version 1)" xfId="442"/>
    <cellStyle name="_KT (2)_4_Copy of 05-12  KH trung han 2016-2020 - Liem Thinh edited (1)" xfId="443"/>
    <cellStyle name="_KT (2)_4_ChiHuong_ApGia" xfId="444"/>
    <cellStyle name="_KT (2)_4_danh muc chuan bi dau tu 2011 ngay 07-6-2011" xfId="445"/>
    <cellStyle name="_KT (2)_4_Danh muc pbo nguon von XSKT, XDCB nam 2009 chuyen qua nam 2010" xfId="446"/>
    <cellStyle name="_KT (2)_4_DAU NOI PL-CL TAI PHU LAMHC" xfId="447"/>
    <cellStyle name="_KT (2)_4_dieu chinh KH 2011 ngay 26-5-2011111" xfId="448"/>
    <cellStyle name="_KT (2)_4_DS KCH PHAN BO VON NSDP NAM 2010" xfId="449"/>
    <cellStyle name="_KT (2)_4_DTCDT MR.2N110.HOCMON.TDTOAN.CCUNG" xfId="450"/>
    <cellStyle name="_KT (2)_4_DU TRU VAT TU" xfId="451"/>
    <cellStyle name="_KT (2)_4_GTGT 2003" xfId="452"/>
    <cellStyle name="_KT (2)_4_giao KH 2011 ngay 10-12-2010" xfId="453"/>
    <cellStyle name="_KT (2)_4_KE KHAI THUE GTGT 2004" xfId="454"/>
    <cellStyle name="_KT (2)_4_KE KHAI THUE GTGT 2004_BCTC2004" xfId="455"/>
    <cellStyle name="_KT (2)_4_kien giang 2" xfId="456"/>
    <cellStyle name="_KT (2)_4_KH TPCP 2016-2020 (tong hop)" xfId="457"/>
    <cellStyle name="_KT (2)_4_KH TPCP vung TNB (03-1-2012)" xfId="458"/>
    <cellStyle name="_KT (2)_4_Lora-tungchau" xfId="459"/>
    <cellStyle name="_KT (2)_4_Luy ke von ung nam 2011 -Thoa gui ngay 12-8-2012" xfId="460"/>
    <cellStyle name="_KT (2)_4_N-X-T-04" xfId="461"/>
    <cellStyle name="_KT (2)_4_NhanCong" xfId="462"/>
    <cellStyle name="_KT (2)_4_PGIA-phieu tham tra Kho bac" xfId="463"/>
    <cellStyle name="_KT (2)_4_PT02-02" xfId="464"/>
    <cellStyle name="_KT (2)_4_PT02-02_Book1" xfId="465"/>
    <cellStyle name="_KT (2)_4_PT02-03" xfId="466"/>
    <cellStyle name="_KT (2)_4_PT02-03_Book1" xfId="467"/>
    <cellStyle name="_KT (2)_4_phu luc tong ket tinh hinh TH giai doan 03-10 (ngay 30)" xfId="468"/>
    <cellStyle name="_KT (2)_4_Qt-HT3PQ1(CauKho)" xfId="469"/>
    <cellStyle name="_KT (2)_4_Sheet1" xfId="470"/>
    <cellStyle name="_KT (2)_4_TG-TH" xfId="471"/>
    <cellStyle name="_KT (2)_4_TK152-04" xfId="472"/>
    <cellStyle name="_KT (2)_4_ÿÿÿÿÿ" xfId="473"/>
    <cellStyle name="_KT (2)_4_ÿÿÿÿÿ_Bieu mau cong trinh khoi cong moi 3-4" xfId="474"/>
    <cellStyle name="_KT (2)_4_ÿÿÿÿÿ_Bieu3ODA" xfId="475"/>
    <cellStyle name="_KT (2)_4_ÿÿÿÿÿ_Bieu4HTMT" xfId="476"/>
    <cellStyle name="_KT (2)_4_ÿÿÿÿÿ_kien giang 2" xfId="477"/>
    <cellStyle name="_KT (2)_4_ÿÿÿÿÿ_KH TPCP vung TNB (03-1-2012)" xfId="478"/>
    <cellStyle name="_KT (2)_5" xfId="479"/>
    <cellStyle name="_KT (2)_5 2" xfId="480"/>
    <cellStyle name="_KT (2)_5_05-12  KH trung han 2016-2020 - Liem Thinh edited" xfId="481"/>
    <cellStyle name="_KT (2)_5_ApGiaVatTu_cayxanh_latgach" xfId="482"/>
    <cellStyle name="_KT (2)_5_BANG TONG HOP TINH HINH THANH QUYET TOAN (MOI I)" xfId="483"/>
    <cellStyle name="_KT (2)_5_BAO CAO KLCT PT2000" xfId="484"/>
    <cellStyle name="_KT (2)_5_BAO CAO PT2000" xfId="485"/>
    <cellStyle name="_KT (2)_5_BAO CAO PT2000_Book1" xfId="486"/>
    <cellStyle name="_KT (2)_5_Bao cao XDCB 2001 - T11 KH dieu chinh 20-11-THAI" xfId="487"/>
    <cellStyle name="_KT (2)_5_BAO GIA NGAY 24-10-08 (co dam)" xfId="488"/>
    <cellStyle name="_KT (2)_5_BC  NAM 2007" xfId="489"/>
    <cellStyle name="_KT (2)_5_BC CV 6403 BKHĐT" xfId="490"/>
    <cellStyle name="_KT (2)_5_BC NQ11-CP - chinh sua lai" xfId="491"/>
    <cellStyle name="_KT (2)_5_BC NQ11-CP-Quynh sau bieu so3" xfId="492"/>
    <cellStyle name="_KT (2)_5_BC_NQ11-CP_-_Thao_sua_lai" xfId="493"/>
    <cellStyle name="_KT (2)_5_Bieu mau cong trinh khoi cong moi 3-4" xfId="494"/>
    <cellStyle name="_KT (2)_5_Bieu3ODA" xfId="495"/>
    <cellStyle name="_KT (2)_5_Bieu3ODA_1" xfId="496"/>
    <cellStyle name="_KT (2)_5_Bieu4HTMT" xfId="497"/>
    <cellStyle name="_KT (2)_5_bo sung von KCH nam 2010 va Du an tre kho khan" xfId="498"/>
    <cellStyle name="_KT (2)_5_Book1" xfId="499"/>
    <cellStyle name="_KT (2)_5_Book1 2" xfId="500"/>
    <cellStyle name="_KT (2)_5_Book1_1" xfId="501"/>
    <cellStyle name="_KT (2)_5_Book1_1 2" xfId="502"/>
    <cellStyle name="_KT (2)_5_Book1_1_BC CV 6403 BKHĐT" xfId="503"/>
    <cellStyle name="_KT (2)_5_Book1_1_Bieu mau cong trinh khoi cong moi 3-4" xfId="504"/>
    <cellStyle name="_KT (2)_5_Book1_1_Bieu3ODA" xfId="505"/>
    <cellStyle name="_KT (2)_5_Book1_1_Bieu4HTMT" xfId="506"/>
    <cellStyle name="_KT (2)_5_Book1_1_Book1" xfId="507"/>
    <cellStyle name="_KT (2)_5_Book1_1_Luy ke von ung nam 2011 -Thoa gui ngay 12-8-2012" xfId="508"/>
    <cellStyle name="_KT (2)_5_Book1_2" xfId="509"/>
    <cellStyle name="_KT (2)_5_Book1_2 2" xfId="510"/>
    <cellStyle name="_KT (2)_5_Book1_2_BC CV 6403 BKHĐT" xfId="511"/>
    <cellStyle name="_KT (2)_5_Book1_2_Bieu3ODA" xfId="512"/>
    <cellStyle name="_KT (2)_5_Book1_2_Luy ke von ung nam 2011 -Thoa gui ngay 12-8-2012" xfId="513"/>
    <cellStyle name="_KT (2)_5_Book1_3" xfId="514"/>
    <cellStyle name="_KT (2)_5_Book1_BC CV 6403 BKHĐT" xfId="515"/>
    <cellStyle name="_KT (2)_5_Book1_BC-QT-WB-dthao" xfId="516"/>
    <cellStyle name="_KT (2)_5_Book1_Bieu mau cong trinh khoi cong moi 3-4" xfId="517"/>
    <cellStyle name="_KT (2)_5_Book1_Bieu3ODA" xfId="518"/>
    <cellStyle name="_KT (2)_5_Book1_Bieu4HTMT" xfId="519"/>
    <cellStyle name="_KT (2)_5_Book1_bo sung von KCH nam 2010 va Du an tre kho khan" xfId="520"/>
    <cellStyle name="_KT (2)_5_Book1_Book1" xfId="521"/>
    <cellStyle name="_KT (2)_5_Book1_danh muc chuan bi dau tu 2011 ngay 07-6-2011" xfId="522"/>
    <cellStyle name="_KT (2)_5_Book1_Danh muc pbo nguon von XSKT, XDCB nam 2009 chuyen qua nam 2010" xfId="523"/>
    <cellStyle name="_KT (2)_5_Book1_dieu chinh KH 2011 ngay 26-5-2011111" xfId="524"/>
    <cellStyle name="_KT (2)_5_Book1_DS KCH PHAN BO VON NSDP NAM 2010" xfId="525"/>
    <cellStyle name="_KT (2)_5_Book1_giao KH 2011 ngay 10-12-2010" xfId="526"/>
    <cellStyle name="_KT (2)_5_Book1_Luy ke von ung nam 2011 -Thoa gui ngay 12-8-2012" xfId="527"/>
    <cellStyle name="_KT (2)_5_CAU Khanh Nam(Thi Cong)" xfId="528"/>
    <cellStyle name="_KT (2)_5_CoCauPhi (version 1)" xfId="529"/>
    <cellStyle name="_KT (2)_5_Copy of 05-12  KH trung han 2016-2020 - Liem Thinh edited (1)" xfId="530"/>
    <cellStyle name="_KT (2)_5_ChiHuong_ApGia" xfId="531"/>
    <cellStyle name="_KT (2)_5_danh muc chuan bi dau tu 2011 ngay 07-6-2011" xfId="532"/>
    <cellStyle name="_KT (2)_5_Danh muc pbo nguon von XSKT, XDCB nam 2009 chuyen qua nam 2010" xfId="533"/>
    <cellStyle name="_KT (2)_5_DAU NOI PL-CL TAI PHU LAMHC" xfId="534"/>
    <cellStyle name="_KT (2)_5_dieu chinh KH 2011 ngay 26-5-2011111" xfId="535"/>
    <cellStyle name="_KT (2)_5_DS KCH PHAN BO VON NSDP NAM 2010" xfId="536"/>
    <cellStyle name="_KT (2)_5_DTCDT MR.2N110.HOCMON.TDTOAN.CCUNG" xfId="537"/>
    <cellStyle name="_KT (2)_5_DU TRU VAT TU" xfId="538"/>
    <cellStyle name="_KT (2)_5_GTGT 2003" xfId="539"/>
    <cellStyle name="_KT (2)_5_giao KH 2011 ngay 10-12-2010" xfId="540"/>
    <cellStyle name="_KT (2)_5_KE KHAI THUE GTGT 2004" xfId="541"/>
    <cellStyle name="_KT (2)_5_KE KHAI THUE GTGT 2004_BCTC2004" xfId="542"/>
    <cellStyle name="_KT (2)_5_kien giang 2" xfId="543"/>
    <cellStyle name="_KT (2)_5_KH TPCP 2016-2020 (tong hop)" xfId="544"/>
    <cellStyle name="_KT (2)_5_KH TPCP vung TNB (03-1-2012)" xfId="545"/>
    <cellStyle name="_KT (2)_5_Lora-tungchau" xfId="546"/>
    <cellStyle name="_KT (2)_5_Luy ke von ung nam 2011 -Thoa gui ngay 12-8-2012" xfId="547"/>
    <cellStyle name="_KT (2)_5_N-X-T-04" xfId="548"/>
    <cellStyle name="_KT (2)_5_NhanCong" xfId="549"/>
    <cellStyle name="_KT (2)_5_PGIA-phieu tham tra Kho bac" xfId="550"/>
    <cellStyle name="_KT (2)_5_PT02-02" xfId="551"/>
    <cellStyle name="_KT (2)_5_PT02-02_Book1" xfId="552"/>
    <cellStyle name="_KT (2)_5_PT02-03" xfId="553"/>
    <cellStyle name="_KT (2)_5_PT02-03_Book1" xfId="554"/>
    <cellStyle name="_KT (2)_5_phu luc tong ket tinh hinh TH giai doan 03-10 (ngay 30)" xfId="555"/>
    <cellStyle name="_KT (2)_5_Qt-HT3PQ1(CauKho)" xfId="556"/>
    <cellStyle name="_KT (2)_5_Sheet1" xfId="557"/>
    <cellStyle name="_KT (2)_5_TK152-04" xfId="558"/>
    <cellStyle name="_KT (2)_5_ÿÿÿÿÿ" xfId="559"/>
    <cellStyle name="_KT (2)_5_ÿÿÿÿÿ_Bieu mau cong trinh khoi cong moi 3-4" xfId="560"/>
    <cellStyle name="_KT (2)_5_ÿÿÿÿÿ_Bieu3ODA" xfId="561"/>
    <cellStyle name="_KT (2)_5_ÿÿÿÿÿ_Bieu4HTMT" xfId="562"/>
    <cellStyle name="_KT (2)_5_ÿÿÿÿÿ_kien giang 2" xfId="563"/>
    <cellStyle name="_KT (2)_5_ÿÿÿÿÿ_KH TPCP vung TNB (03-1-2012)" xfId="564"/>
    <cellStyle name="_KT (2)_BC  NAM 2007" xfId="565"/>
    <cellStyle name="_KT (2)_Bieu mau cong trinh khoi cong moi 3-4" xfId="566"/>
    <cellStyle name="_KT (2)_Bieu3ODA" xfId="567"/>
    <cellStyle name="_KT (2)_Bieu3ODA_1" xfId="568"/>
    <cellStyle name="_KT (2)_Bieu4HTMT" xfId="569"/>
    <cellStyle name="_KT (2)_bo sung von KCH nam 2010 va Du an tre kho khan" xfId="570"/>
    <cellStyle name="_KT (2)_Book1" xfId="571"/>
    <cellStyle name="_KT (2)_Book1 2" xfId="572"/>
    <cellStyle name="_KT (2)_Book1_BC-QT-WB-dthao" xfId="573"/>
    <cellStyle name="_KT (2)_Book1_BC-QT-WB-dthao_05-12  KH trung han 2016-2020 - Liem Thinh edited" xfId="574"/>
    <cellStyle name="_KT (2)_Book1_BC-QT-WB-dthao_Copy of 05-12  KH trung han 2016-2020 - Liem Thinh edited (1)" xfId="575"/>
    <cellStyle name="_KT (2)_Book1_BC-QT-WB-dthao_KH TPCP 2016-2020 (tong hop)" xfId="576"/>
    <cellStyle name="_KT (2)_Book1_kien giang 2" xfId="577"/>
    <cellStyle name="_KT (2)_Book1_KH TPCP vung TNB (03-1-2012)" xfId="578"/>
    <cellStyle name="_KT (2)_Copy of 05-12  KH trung han 2016-2020 - Liem Thinh edited (1)" xfId="579"/>
    <cellStyle name="_KT (2)_danh muc chuan bi dau tu 2011 ngay 07-6-2011" xfId="580"/>
    <cellStyle name="_KT (2)_Danh muc pbo nguon von XSKT, XDCB nam 2009 chuyen qua nam 2010" xfId="581"/>
    <cellStyle name="_KT (2)_dieu chinh KH 2011 ngay 26-5-2011111" xfId="582"/>
    <cellStyle name="_KT (2)_DS KCH PHAN BO VON NSDP NAM 2010" xfId="583"/>
    <cellStyle name="_KT (2)_GTGT 2003" xfId="584"/>
    <cellStyle name="_KT (2)_giao KH 2011 ngay 10-12-2010" xfId="585"/>
    <cellStyle name="_KT (2)_KE KHAI THUE GTGT 2004" xfId="586"/>
    <cellStyle name="_KT (2)_KE KHAI THUE GTGT 2004_BCTC2004" xfId="587"/>
    <cellStyle name="_KT (2)_kien giang 2" xfId="588"/>
    <cellStyle name="_KT (2)_KH TPCP 2016-2020 (tong hop)" xfId="589"/>
    <cellStyle name="_KT (2)_KH TPCP vung TNB (03-1-2012)" xfId="590"/>
    <cellStyle name="_KT (2)_Lora-tungchau" xfId="591"/>
    <cellStyle name="_KT (2)_Lora-tungchau 2" xfId="592"/>
    <cellStyle name="_KT (2)_Lora-tungchau_05-12  KH trung han 2016-2020 - Liem Thinh edited" xfId="593"/>
    <cellStyle name="_KT (2)_Lora-tungchau_Copy of 05-12  KH trung han 2016-2020 - Liem Thinh edited (1)" xfId="594"/>
    <cellStyle name="_KT (2)_Lora-tungchau_KH TPCP 2016-2020 (tong hop)" xfId="595"/>
    <cellStyle name="_KT (2)_N-X-T-04" xfId="596"/>
    <cellStyle name="_KT (2)_PERSONAL" xfId="597"/>
    <cellStyle name="_KT (2)_PERSONAL_BC CV 6403 BKHĐT" xfId="598"/>
    <cellStyle name="_KT (2)_PERSONAL_Bieu mau cong trinh khoi cong moi 3-4" xfId="599"/>
    <cellStyle name="_KT (2)_PERSONAL_Bieu3ODA" xfId="600"/>
    <cellStyle name="_KT (2)_PERSONAL_Bieu4HTMT" xfId="601"/>
    <cellStyle name="_KT (2)_PERSONAL_Book1" xfId="602"/>
    <cellStyle name="_KT (2)_PERSONAL_Book1 2" xfId="603"/>
    <cellStyle name="_KT (2)_PERSONAL_HTQ.8 GD1" xfId="604"/>
    <cellStyle name="_KT (2)_PERSONAL_HTQ.8 GD1_05-12  KH trung han 2016-2020 - Liem Thinh edited" xfId="605"/>
    <cellStyle name="_KT (2)_PERSONAL_HTQ.8 GD1_Copy of 05-12  KH trung han 2016-2020 - Liem Thinh edited (1)" xfId="606"/>
    <cellStyle name="_KT (2)_PERSONAL_HTQ.8 GD1_KH TPCP 2016-2020 (tong hop)" xfId="607"/>
    <cellStyle name="_KT (2)_PERSONAL_Luy ke von ung nam 2011 -Thoa gui ngay 12-8-2012" xfId="608"/>
    <cellStyle name="_KT (2)_PERSONAL_Tong hop KHCB 2001" xfId="609"/>
    <cellStyle name="_KT (2)_Qt-HT3PQ1(CauKho)" xfId="610"/>
    <cellStyle name="_KT (2)_TG-TH" xfId="611"/>
    <cellStyle name="_KT (2)_TK152-04" xfId="612"/>
    <cellStyle name="_KT (2)_ÿÿÿÿÿ" xfId="613"/>
    <cellStyle name="_KT (2)_ÿÿÿÿÿ_kien giang 2" xfId="614"/>
    <cellStyle name="_KT (2)_ÿÿÿÿÿ_KH TPCP vung TNB (03-1-2012)" xfId="615"/>
    <cellStyle name="_KT_TG" xfId="616"/>
    <cellStyle name="_KT_TG_1" xfId="617"/>
    <cellStyle name="_KT_TG_1 2" xfId="618"/>
    <cellStyle name="_KT_TG_1_05-12  KH trung han 2016-2020 - Liem Thinh edited" xfId="619"/>
    <cellStyle name="_KT_TG_1_ApGiaVatTu_cayxanh_latgach" xfId="620"/>
    <cellStyle name="_KT_TG_1_BANG TONG HOP TINH HINH THANH QUYET TOAN (MOI I)" xfId="621"/>
    <cellStyle name="_KT_TG_1_BAO CAO KLCT PT2000" xfId="622"/>
    <cellStyle name="_KT_TG_1_BAO CAO PT2000" xfId="623"/>
    <cellStyle name="_KT_TG_1_BAO CAO PT2000_Book1" xfId="624"/>
    <cellStyle name="_KT_TG_1_Bao cao XDCB 2001 - T11 KH dieu chinh 20-11-THAI" xfId="625"/>
    <cellStyle name="_KT_TG_1_BAO GIA NGAY 24-10-08 (co dam)" xfId="626"/>
    <cellStyle name="_KT_TG_1_BC  NAM 2007" xfId="627"/>
    <cellStyle name="_KT_TG_1_BC CV 6403 BKHĐT" xfId="628"/>
    <cellStyle name="_KT_TG_1_BC NQ11-CP - chinh sua lai" xfId="629"/>
    <cellStyle name="_KT_TG_1_BC NQ11-CP-Quynh sau bieu so3" xfId="630"/>
    <cellStyle name="_KT_TG_1_BC_NQ11-CP_-_Thao_sua_lai" xfId="631"/>
    <cellStyle name="_KT_TG_1_Bieu mau cong trinh khoi cong moi 3-4" xfId="632"/>
    <cellStyle name="_KT_TG_1_Bieu3ODA" xfId="633"/>
    <cellStyle name="_KT_TG_1_Bieu3ODA_1" xfId="634"/>
    <cellStyle name="_KT_TG_1_Bieu4HTMT" xfId="635"/>
    <cellStyle name="_KT_TG_1_bo sung von KCH nam 2010 va Du an tre kho khan" xfId="636"/>
    <cellStyle name="_KT_TG_1_Book1" xfId="637"/>
    <cellStyle name="_KT_TG_1_Book1 2" xfId="638"/>
    <cellStyle name="_KT_TG_1_Book1_1" xfId="639"/>
    <cellStyle name="_KT_TG_1_Book1_1 2" xfId="640"/>
    <cellStyle name="_KT_TG_1_Book1_1_BC CV 6403 BKHĐT" xfId="641"/>
    <cellStyle name="_KT_TG_1_Book1_1_Bieu mau cong trinh khoi cong moi 3-4" xfId="642"/>
    <cellStyle name="_KT_TG_1_Book1_1_Bieu3ODA" xfId="643"/>
    <cellStyle name="_KT_TG_1_Book1_1_Bieu4HTMT" xfId="644"/>
    <cellStyle name="_KT_TG_1_Book1_1_Book1" xfId="645"/>
    <cellStyle name="_KT_TG_1_Book1_1_Luy ke von ung nam 2011 -Thoa gui ngay 12-8-2012" xfId="646"/>
    <cellStyle name="_KT_TG_1_Book1_2" xfId="647"/>
    <cellStyle name="_KT_TG_1_Book1_2 2" xfId="648"/>
    <cellStyle name="_KT_TG_1_Book1_2_BC CV 6403 BKHĐT" xfId="649"/>
    <cellStyle name="_KT_TG_1_Book1_2_Bieu3ODA" xfId="650"/>
    <cellStyle name="_KT_TG_1_Book1_2_Luy ke von ung nam 2011 -Thoa gui ngay 12-8-2012" xfId="651"/>
    <cellStyle name="_KT_TG_1_Book1_3" xfId="652"/>
    <cellStyle name="_KT_TG_1_Book1_BC CV 6403 BKHĐT" xfId="653"/>
    <cellStyle name="_KT_TG_1_Book1_BC-QT-WB-dthao" xfId="654"/>
    <cellStyle name="_KT_TG_1_Book1_Bieu mau cong trinh khoi cong moi 3-4" xfId="655"/>
    <cellStyle name="_KT_TG_1_Book1_Bieu3ODA" xfId="656"/>
    <cellStyle name="_KT_TG_1_Book1_Bieu4HTMT" xfId="657"/>
    <cellStyle name="_KT_TG_1_Book1_bo sung von KCH nam 2010 va Du an tre kho khan" xfId="658"/>
    <cellStyle name="_KT_TG_1_Book1_Book1" xfId="659"/>
    <cellStyle name="_KT_TG_1_Book1_danh muc chuan bi dau tu 2011 ngay 07-6-2011" xfId="660"/>
    <cellStyle name="_KT_TG_1_Book1_Danh muc pbo nguon von XSKT, XDCB nam 2009 chuyen qua nam 2010" xfId="661"/>
    <cellStyle name="_KT_TG_1_Book1_dieu chinh KH 2011 ngay 26-5-2011111" xfId="662"/>
    <cellStyle name="_KT_TG_1_Book1_DS KCH PHAN BO VON NSDP NAM 2010" xfId="663"/>
    <cellStyle name="_KT_TG_1_Book1_giao KH 2011 ngay 10-12-2010" xfId="664"/>
    <cellStyle name="_KT_TG_1_Book1_Luy ke von ung nam 2011 -Thoa gui ngay 12-8-2012" xfId="665"/>
    <cellStyle name="_KT_TG_1_CAU Khanh Nam(Thi Cong)" xfId="666"/>
    <cellStyle name="_KT_TG_1_CoCauPhi (version 1)" xfId="667"/>
    <cellStyle name="_KT_TG_1_Copy of 05-12  KH trung han 2016-2020 - Liem Thinh edited (1)" xfId="668"/>
    <cellStyle name="_KT_TG_1_ChiHuong_ApGia" xfId="669"/>
    <cellStyle name="_KT_TG_1_danh muc chuan bi dau tu 2011 ngay 07-6-2011" xfId="670"/>
    <cellStyle name="_KT_TG_1_Danh muc pbo nguon von XSKT, XDCB nam 2009 chuyen qua nam 2010" xfId="671"/>
    <cellStyle name="_KT_TG_1_DAU NOI PL-CL TAI PHU LAMHC" xfId="672"/>
    <cellStyle name="_KT_TG_1_dieu chinh KH 2011 ngay 26-5-2011111" xfId="673"/>
    <cellStyle name="_KT_TG_1_DS KCH PHAN BO VON NSDP NAM 2010" xfId="674"/>
    <cellStyle name="_KT_TG_1_DTCDT MR.2N110.HOCMON.TDTOAN.CCUNG" xfId="675"/>
    <cellStyle name="_KT_TG_1_DU TRU VAT TU" xfId="676"/>
    <cellStyle name="_KT_TG_1_GTGT 2003" xfId="677"/>
    <cellStyle name="_KT_TG_1_giao KH 2011 ngay 10-12-2010" xfId="678"/>
    <cellStyle name="_KT_TG_1_KE KHAI THUE GTGT 2004" xfId="679"/>
    <cellStyle name="_KT_TG_1_KE KHAI THUE GTGT 2004_BCTC2004" xfId="680"/>
    <cellStyle name="_KT_TG_1_kien giang 2" xfId="681"/>
    <cellStyle name="_KT_TG_1_KH TPCP 2016-2020 (tong hop)" xfId="682"/>
    <cellStyle name="_KT_TG_1_KH TPCP vung TNB (03-1-2012)" xfId="683"/>
    <cellStyle name="_KT_TG_1_Lora-tungchau" xfId="684"/>
    <cellStyle name="_KT_TG_1_Luy ke von ung nam 2011 -Thoa gui ngay 12-8-2012" xfId="685"/>
    <cellStyle name="_KT_TG_1_N-X-T-04" xfId="686"/>
    <cellStyle name="_KT_TG_1_NhanCong" xfId="687"/>
    <cellStyle name="_KT_TG_1_PGIA-phieu tham tra Kho bac" xfId="688"/>
    <cellStyle name="_KT_TG_1_PT02-02" xfId="689"/>
    <cellStyle name="_KT_TG_1_PT02-02_Book1" xfId="690"/>
    <cellStyle name="_KT_TG_1_PT02-03" xfId="691"/>
    <cellStyle name="_KT_TG_1_PT02-03_Book1" xfId="692"/>
    <cellStyle name="_KT_TG_1_phu luc tong ket tinh hinh TH giai doan 03-10 (ngay 30)" xfId="693"/>
    <cellStyle name="_KT_TG_1_Qt-HT3PQ1(CauKho)" xfId="694"/>
    <cellStyle name="_KT_TG_1_Sheet1" xfId="695"/>
    <cellStyle name="_KT_TG_1_TK152-04" xfId="696"/>
    <cellStyle name="_KT_TG_1_ÿÿÿÿÿ" xfId="697"/>
    <cellStyle name="_KT_TG_1_ÿÿÿÿÿ_Bieu mau cong trinh khoi cong moi 3-4" xfId="698"/>
    <cellStyle name="_KT_TG_1_ÿÿÿÿÿ_Bieu3ODA" xfId="699"/>
    <cellStyle name="_KT_TG_1_ÿÿÿÿÿ_Bieu4HTMT" xfId="700"/>
    <cellStyle name="_KT_TG_1_ÿÿÿÿÿ_kien giang 2" xfId="701"/>
    <cellStyle name="_KT_TG_1_ÿÿÿÿÿ_KH TPCP vung TNB (03-1-2012)" xfId="702"/>
    <cellStyle name="_KT_TG_2" xfId="703"/>
    <cellStyle name="_KT_TG_2 2" xfId="704"/>
    <cellStyle name="_KT_TG_2_05-12  KH trung han 2016-2020 - Liem Thinh edited" xfId="705"/>
    <cellStyle name="_KT_TG_2_ApGiaVatTu_cayxanh_latgach" xfId="706"/>
    <cellStyle name="_KT_TG_2_BANG TONG HOP TINH HINH THANH QUYET TOAN (MOI I)" xfId="707"/>
    <cellStyle name="_KT_TG_2_BAO CAO KLCT PT2000" xfId="708"/>
    <cellStyle name="_KT_TG_2_BAO CAO PT2000" xfId="709"/>
    <cellStyle name="_KT_TG_2_BAO CAO PT2000_Book1" xfId="710"/>
    <cellStyle name="_KT_TG_2_Bao cao XDCB 2001 - T11 KH dieu chinh 20-11-THAI" xfId="711"/>
    <cellStyle name="_KT_TG_2_BAO GIA NGAY 24-10-08 (co dam)" xfId="712"/>
    <cellStyle name="_KT_TG_2_BC  NAM 2007" xfId="713"/>
    <cellStyle name="_KT_TG_2_BC CV 6403 BKHĐT" xfId="714"/>
    <cellStyle name="_KT_TG_2_BC NQ11-CP - chinh sua lai" xfId="715"/>
    <cellStyle name="_KT_TG_2_BC NQ11-CP-Quynh sau bieu so3" xfId="716"/>
    <cellStyle name="_KT_TG_2_BC_NQ11-CP_-_Thao_sua_lai" xfId="717"/>
    <cellStyle name="_KT_TG_2_Bieu mau cong trinh khoi cong moi 3-4" xfId="718"/>
    <cellStyle name="_KT_TG_2_Bieu3ODA" xfId="719"/>
    <cellStyle name="_KT_TG_2_Bieu3ODA_1" xfId="720"/>
    <cellStyle name="_KT_TG_2_Bieu4HTMT" xfId="721"/>
    <cellStyle name="_KT_TG_2_bo sung von KCH nam 2010 va Du an tre kho khan" xfId="722"/>
    <cellStyle name="_KT_TG_2_Book1" xfId="723"/>
    <cellStyle name="_KT_TG_2_Book1 2" xfId="724"/>
    <cellStyle name="_KT_TG_2_Book1_1" xfId="725"/>
    <cellStyle name="_KT_TG_2_Book1_1 2" xfId="726"/>
    <cellStyle name="_KT_TG_2_Book1_1_BC CV 6403 BKHĐT" xfId="727"/>
    <cellStyle name="_KT_TG_2_Book1_1_Bieu mau cong trinh khoi cong moi 3-4" xfId="728"/>
    <cellStyle name="_KT_TG_2_Book1_1_Bieu3ODA" xfId="729"/>
    <cellStyle name="_KT_TG_2_Book1_1_Bieu4HTMT" xfId="730"/>
    <cellStyle name="_KT_TG_2_Book1_1_Book1" xfId="731"/>
    <cellStyle name="_KT_TG_2_Book1_1_Luy ke von ung nam 2011 -Thoa gui ngay 12-8-2012" xfId="732"/>
    <cellStyle name="_KT_TG_2_Book1_2" xfId="733"/>
    <cellStyle name="_KT_TG_2_Book1_2 2" xfId="734"/>
    <cellStyle name="_KT_TG_2_Book1_2_BC CV 6403 BKHĐT" xfId="735"/>
    <cellStyle name="_KT_TG_2_Book1_2_Bieu3ODA" xfId="736"/>
    <cellStyle name="_KT_TG_2_Book1_2_Luy ke von ung nam 2011 -Thoa gui ngay 12-8-2012" xfId="737"/>
    <cellStyle name="_KT_TG_2_Book1_3" xfId="738"/>
    <cellStyle name="_KT_TG_2_Book1_3 2" xfId="739"/>
    <cellStyle name="_KT_TG_2_Book1_BC CV 6403 BKHĐT" xfId="740"/>
    <cellStyle name="_KT_TG_2_Book1_Bieu mau cong trinh khoi cong moi 3-4" xfId="741"/>
    <cellStyle name="_KT_TG_2_Book1_Bieu3ODA" xfId="742"/>
    <cellStyle name="_KT_TG_2_Book1_Bieu4HTMT" xfId="743"/>
    <cellStyle name="_KT_TG_2_Book1_bo sung von KCH nam 2010 va Du an tre kho khan" xfId="744"/>
    <cellStyle name="_KT_TG_2_Book1_Book1" xfId="745"/>
    <cellStyle name="_KT_TG_2_Book1_danh muc chuan bi dau tu 2011 ngay 07-6-2011" xfId="746"/>
    <cellStyle name="_KT_TG_2_Book1_Danh muc pbo nguon von XSKT, XDCB nam 2009 chuyen qua nam 2010" xfId="747"/>
    <cellStyle name="_KT_TG_2_Book1_dieu chinh KH 2011 ngay 26-5-2011111" xfId="748"/>
    <cellStyle name="_KT_TG_2_Book1_DS KCH PHAN BO VON NSDP NAM 2010" xfId="749"/>
    <cellStyle name="_KT_TG_2_Book1_giao KH 2011 ngay 10-12-2010" xfId="750"/>
    <cellStyle name="_KT_TG_2_Book1_Luy ke von ung nam 2011 -Thoa gui ngay 12-8-2012" xfId="751"/>
    <cellStyle name="_KT_TG_2_CAU Khanh Nam(Thi Cong)" xfId="752"/>
    <cellStyle name="_KT_TG_2_CoCauPhi (version 1)" xfId="753"/>
    <cellStyle name="_KT_TG_2_Copy of 05-12  KH trung han 2016-2020 - Liem Thinh edited (1)" xfId="754"/>
    <cellStyle name="_KT_TG_2_ChiHuong_ApGia" xfId="755"/>
    <cellStyle name="_KT_TG_2_danh muc chuan bi dau tu 2011 ngay 07-6-2011" xfId="756"/>
    <cellStyle name="_KT_TG_2_Danh muc pbo nguon von XSKT, XDCB nam 2009 chuyen qua nam 2010" xfId="757"/>
    <cellStyle name="_KT_TG_2_DAU NOI PL-CL TAI PHU LAMHC" xfId="758"/>
    <cellStyle name="_KT_TG_2_dieu chinh KH 2011 ngay 26-5-2011111" xfId="759"/>
    <cellStyle name="_KT_TG_2_DS KCH PHAN BO VON NSDP NAM 2010" xfId="760"/>
    <cellStyle name="_KT_TG_2_DTCDT MR.2N110.HOCMON.TDTOAN.CCUNG" xfId="761"/>
    <cellStyle name="_KT_TG_2_DU TRU VAT TU" xfId="762"/>
    <cellStyle name="_KT_TG_2_GTGT 2003" xfId="763"/>
    <cellStyle name="_KT_TG_2_giao KH 2011 ngay 10-12-2010" xfId="764"/>
    <cellStyle name="_KT_TG_2_KE KHAI THUE GTGT 2004" xfId="765"/>
    <cellStyle name="_KT_TG_2_KE KHAI THUE GTGT 2004_BCTC2004" xfId="766"/>
    <cellStyle name="_KT_TG_2_kien giang 2" xfId="767"/>
    <cellStyle name="_KT_TG_2_KH TPCP 2016-2020 (tong hop)" xfId="768"/>
    <cellStyle name="_KT_TG_2_KH TPCP vung TNB (03-1-2012)" xfId="769"/>
    <cellStyle name="_KT_TG_2_Lora-tungchau" xfId="770"/>
    <cellStyle name="_KT_TG_2_Luy ke von ung nam 2011 -Thoa gui ngay 12-8-2012" xfId="771"/>
    <cellStyle name="_KT_TG_2_N-X-T-04" xfId="772"/>
    <cellStyle name="_KT_TG_2_NhanCong" xfId="773"/>
    <cellStyle name="_KT_TG_2_PGIA-phieu tham tra Kho bac" xfId="774"/>
    <cellStyle name="_KT_TG_2_PT02-02" xfId="775"/>
    <cellStyle name="_KT_TG_2_PT02-02_Book1" xfId="776"/>
    <cellStyle name="_KT_TG_2_PT02-03" xfId="777"/>
    <cellStyle name="_KT_TG_2_PT02-03_Book1" xfId="778"/>
    <cellStyle name="_KT_TG_2_phu luc tong ket tinh hinh TH giai doan 03-10 (ngay 30)" xfId="779"/>
    <cellStyle name="_KT_TG_2_Qt-HT3PQ1(CauKho)" xfId="780"/>
    <cellStyle name="_KT_TG_2_Sheet1" xfId="781"/>
    <cellStyle name="_KT_TG_2_TK152-04" xfId="782"/>
    <cellStyle name="_KT_TG_2_ÿÿÿÿÿ" xfId="783"/>
    <cellStyle name="_KT_TG_2_ÿÿÿÿÿ_Bieu mau cong trinh khoi cong moi 3-4" xfId="784"/>
    <cellStyle name="_KT_TG_2_ÿÿÿÿÿ_Bieu3ODA" xfId="785"/>
    <cellStyle name="_KT_TG_2_ÿÿÿÿÿ_Bieu4HTMT" xfId="786"/>
    <cellStyle name="_KT_TG_2_ÿÿÿÿÿ_kien giang 2" xfId="787"/>
    <cellStyle name="_KT_TG_2_ÿÿÿÿÿ_KH TPCP vung TNB (03-1-2012)" xfId="788"/>
    <cellStyle name="_KT_TG_3" xfId="789"/>
    <cellStyle name="_KT_TG_4" xfId="790"/>
    <cellStyle name="_KT_TG_4 2" xfId="791"/>
    <cellStyle name="_KT_TG_4_05-12  KH trung han 2016-2020 - Liem Thinh edited" xfId="792"/>
    <cellStyle name="_KT_TG_4_Copy of 05-12  KH trung han 2016-2020 - Liem Thinh edited (1)" xfId="793"/>
    <cellStyle name="_KT_TG_4_KH TPCP 2016-2020 (tong hop)" xfId="794"/>
    <cellStyle name="_KT_TG_4_Lora-tungchau" xfId="795"/>
    <cellStyle name="_KT_TG_4_Lora-tungchau 2" xfId="796"/>
    <cellStyle name="_KT_TG_4_Lora-tungchau_05-12  KH trung han 2016-2020 - Liem Thinh edited" xfId="797"/>
    <cellStyle name="_KT_TG_4_Lora-tungchau_Copy of 05-12  KH trung han 2016-2020 - Liem Thinh edited (1)" xfId="798"/>
    <cellStyle name="_KT_TG_4_Lora-tungchau_KH TPCP 2016-2020 (tong hop)" xfId="799"/>
    <cellStyle name="_KT_TG_4_Qt-HT3PQ1(CauKho)" xfId="800"/>
    <cellStyle name="_KH 2009" xfId="801"/>
    <cellStyle name="_KH 2009_15_10_2013 BC nhu cau von doi ung ODA (2014-2016) ngay 15102013 Sua" xfId="802"/>
    <cellStyle name="_KH 2009_BC nhu cau von doi ung ODA nganh NN (BKH)" xfId="803"/>
    <cellStyle name="_KH 2009_BC nhu cau von doi ung ODA nganh NN (BKH)_05-12  KH trung han 2016-2020 - Liem Thinh edited" xfId="804"/>
    <cellStyle name="_KH 2009_BC nhu cau von doi ung ODA nganh NN (BKH)_Copy of 05-12  KH trung han 2016-2020 - Liem Thinh edited (1)" xfId="805"/>
    <cellStyle name="_KH 2009_BC Tai co cau (bieu TH)" xfId="806"/>
    <cellStyle name="_KH 2009_BC Tai co cau (bieu TH)_05-12  KH trung han 2016-2020 - Liem Thinh edited" xfId="807"/>
    <cellStyle name="_KH 2009_BC Tai co cau (bieu TH)_Copy of 05-12  KH trung han 2016-2020 - Liem Thinh edited (1)" xfId="808"/>
    <cellStyle name="_KH 2009_DK 2014-2015 final" xfId="809"/>
    <cellStyle name="_KH 2009_DK 2014-2015 final_05-12  KH trung han 2016-2020 - Liem Thinh edited" xfId="810"/>
    <cellStyle name="_KH 2009_DK 2014-2015 final_Copy of 05-12  KH trung han 2016-2020 - Liem Thinh edited (1)" xfId="811"/>
    <cellStyle name="_KH 2009_DK 2014-2015 new" xfId="812"/>
    <cellStyle name="_KH 2009_DK 2014-2015 new_05-12  KH trung han 2016-2020 - Liem Thinh edited" xfId="813"/>
    <cellStyle name="_KH 2009_DK 2014-2015 new_Copy of 05-12  KH trung han 2016-2020 - Liem Thinh edited (1)" xfId="814"/>
    <cellStyle name="_KH 2009_DK KH CBDT 2014 11-11-2013" xfId="815"/>
    <cellStyle name="_KH 2009_DK KH CBDT 2014 11-11-2013(1)" xfId="816"/>
    <cellStyle name="_KH 2009_DK KH CBDT 2014 11-11-2013(1)_05-12  KH trung han 2016-2020 - Liem Thinh edited" xfId="817"/>
    <cellStyle name="_KH 2009_DK KH CBDT 2014 11-11-2013(1)_Copy of 05-12  KH trung han 2016-2020 - Liem Thinh edited (1)" xfId="818"/>
    <cellStyle name="_KH 2009_DK KH CBDT 2014 11-11-2013_05-12  KH trung han 2016-2020 - Liem Thinh edited" xfId="819"/>
    <cellStyle name="_KH 2009_DK KH CBDT 2014 11-11-2013_Copy of 05-12  KH trung han 2016-2020 - Liem Thinh edited (1)" xfId="820"/>
    <cellStyle name="_KH 2009_KH 2011-2015" xfId="821"/>
    <cellStyle name="_KH 2009_tai co cau dau tu (tong hop)1" xfId="822"/>
    <cellStyle name="_KH 2012 (TPCP) Bac Lieu (25-12-2011)" xfId="823"/>
    <cellStyle name="_Kh ql62 (2010) 11-09" xfId="824"/>
    <cellStyle name="_KH TPCP 2010 17-3-10" xfId="825"/>
    <cellStyle name="_KH TPCP vung TNB (03-1-2012)" xfId="826"/>
    <cellStyle name="_KH ung von cap bach 2009-Cuc NTTS de nghi (sua)" xfId="827"/>
    <cellStyle name="_Khung 2012" xfId="828"/>
    <cellStyle name="_Khung nam 2010" xfId="829"/>
    <cellStyle name="_Lora-tungchau" xfId="830"/>
    <cellStyle name="_Lora-tungchau 2" xfId="831"/>
    <cellStyle name="_Lora-tungchau_05-12  KH trung han 2016-2020 - Liem Thinh edited" xfId="832"/>
    <cellStyle name="_Lora-tungchau_Copy of 05-12  KH trung han 2016-2020 - Liem Thinh edited (1)" xfId="833"/>
    <cellStyle name="_Lora-tungchau_KH TPCP 2016-2020 (tong hop)" xfId="834"/>
    <cellStyle name="_Luy ke von ung nam 2011 -Thoa gui ngay 12-8-2012" xfId="835"/>
    <cellStyle name="_mau so 3" xfId="836"/>
    <cellStyle name="_MauThanTKKT-goi7-DonGia2143(vl t7)" xfId="837"/>
    <cellStyle name="_MauThanTKKT-goi7-DonGia2143(vl t7)_!1 1 bao cao giao KH ve HTCMT vung TNB   12-12-2011" xfId="838"/>
    <cellStyle name="_MauThanTKKT-goi7-DonGia2143(vl t7)_Bieu4HTMT" xfId="839"/>
    <cellStyle name="_MauThanTKKT-goi7-DonGia2143(vl t7)_Bieu4HTMT_!1 1 bao cao giao KH ve HTCMT vung TNB   12-12-2011" xfId="840"/>
    <cellStyle name="_MauThanTKKT-goi7-DonGia2143(vl t7)_Bieu4HTMT_KH TPCP vung TNB (03-1-2012)" xfId="841"/>
    <cellStyle name="_MauThanTKKT-goi7-DonGia2143(vl t7)_KH TPCP vung TNB (03-1-2012)" xfId="842"/>
    <cellStyle name="_N-X-T-04" xfId="843"/>
    <cellStyle name="_Nhu cau von ung truoc 2011 Tha h Hoa + Nge An gui TW" xfId="844"/>
    <cellStyle name="_Nhu cau von ung truoc 2011 Tha h Hoa + Nge An gui TW_!1 1 bao cao giao KH ve HTCMT vung TNB   12-12-2011" xfId="845"/>
    <cellStyle name="_Nhu cau von ung truoc 2011 Tha h Hoa + Nge An gui TW_Bieu4HTMT" xfId="846"/>
    <cellStyle name="_Nhu cau von ung truoc 2011 Tha h Hoa + Nge An gui TW_Bieu4HTMT_!1 1 bao cao giao KH ve HTCMT vung TNB   12-12-2011" xfId="847"/>
    <cellStyle name="_Nhu cau von ung truoc 2011 Tha h Hoa + Nge An gui TW_Bieu4HTMT_KH TPCP vung TNB (03-1-2012)" xfId="848"/>
    <cellStyle name="_Nhu cau von ung truoc 2011 Tha h Hoa + Nge An gui TW_KH TPCP vung TNB (03-1-2012)" xfId="849"/>
    <cellStyle name="_PERSONAL" xfId="850"/>
    <cellStyle name="_PERSONAL_BC CV 6403 BKHĐT" xfId="851"/>
    <cellStyle name="_PERSONAL_Bieu mau cong trinh khoi cong moi 3-4" xfId="852"/>
    <cellStyle name="_PERSONAL_Bieu3ODA" xfId="853"/>
    <cellStyle name="_PERSONAL_Bieu4HTMT" xfId="854"/>
    <cellStyle name="_PERSONAL_Book1" xfId="855"/>
    <cellStyle name="_PERSONAL_Book1 2" xfId="856"/>
    <cellStyle name="_PERSONAL_HTQ.8 GD1" xfId="857"/>
    <cellStyle name="_PERSONAL_HTQ.8 GD1_05-12  KH trung han 2016-2020 - Liem Thinh edited" xfId="858"/>
    <cellStyle name="_PERSONAL_HTQ.8 GD1_Copy of 05-12  KH trung han 2016-2020 - Liem Thinh edited (1)" xfId="859"/>
    <cellStyle name="_PERSONAL_HTQ.8 GD1_KH TPCP 2016-2020 (tong hop)" xfId="860"/>
    <cellStyle name="_PERSONAL_Luy ke von ung nam 2011 -Thoa gui ngay 12-8-2012" xfId="861"/>
    <cellStyle name="_PERSONAL_Tong hop KHCB 2001" xfId="862"/>
    <cellStyle name="_Phan bo KH 2009 TPCP" xfId="863"/>
    <cellStyle name="_phong bo mon22" xfId="864"/>
    <cellStyle name="_phong bo mon22_!1 1 bao cao giao KH ve HTCMT vung TNB   12-12-2011" xfId="865"/>
    <cellStyle name="_phong bo mon22_KH TPCP vung TNB (03-1-2012)" xfId="866"/>
    <cellStyle name="_Phu luc 2 (Bieu 2) TH KH 2010" xfId="867"/>
    <cellStyle name="_phu luc tong ket tinh hinh TH giai doan 03-10 (ngay 30)" xfId="868"/>
    <cellStyle name="_Phuluckinhphi_DC_lan 4_YL" xfId="869"/>
    <cellStyle name="_Q TOAN  SCTX QL.62 QUI I ( oanh)" xfId="870"/>
    <cellStyle name="_Q TOAN  SCTX QL.62 QUI II ( oanh)" xfId="871"/>
    <cellStyle name="_QT SCTXQL62_QT1 (Cty QL)" xfId="872"/>
    <cellStyle name="_Qt-HT3PQ1(CauKho)" xfId="873"/>
    <cellStyle name="_Sheet1" xfId="874"/>
    <cellStyle name="_Sheet2" xfId="875"/>
    <cellStyle name="_TG-TH" xfId="876"/>
    <cellStyle name="_TG-TH_1" xfId="877"/>
    <cellStyle name="_TG-TH_1 2" xfId="878"/>
    <cellStyle name="_TG-TH_1_05-12  KH trung han 2016-2020 - Liem Thinh edited" xfId="879"/>
    <cellStyle name="_TG-TH_1_ApGiaVatTu_cayxanh_latgach" xfId="880"/>
    <cellStyle name="_TG-TH_1_BANG TONG HOP TINH HINH THANH QUYET TOAN (MOI I)" xfId="881"/>
    <cellStyle name="_TG-TH_1_BAO CAO KLCT PT2000" xfId="882"/>
    <cellStyle name="_TG-TH_1_BAO CAO PT2000" xfId="883"/>
    <cellStyle name="_TG-TH_1_BAO CAO PT2000_Book1" xfId="884"/>
    <cellStyle name="_TG-TH_1_Bao cao XDCB 2001 - T11 KH dieu chinh 20-11-THAI" xfId="885"/>
    <cellStyle name="_TG-TH_1_BAO GIA NGAY 24-10-08 (co dam)" xfId="886"/>
    <cellStyle name="_TG-TH_1_BC  NAM 2007" xfId="887"/>
    <cellStyle name="_TG-TH_1_BC CV 6403 BKHĐT" xfId="888"/>
    <cellStyle name="_TG-TH_1_BC NQ11-CP - chinh sua lai" xfId="889"/>
    <cellStyle name="_TG-TH_1_BC NQ11-CP-Quynh sau bieu so3" xfId="890"/>
    <cellStyle name="_TG-TH_1_BC_NQ11-CP_-_Thao_sua_lai" xfId="891"/>
    <cellStyle name="_TG-TH_1_Bieu mau cong trinh khoi cong moi 3-4" xfId="892"/>
    <cellStyle name="_TG-TH_1_Bieu3ODA" xfId="893"/>
    <cellStyle name="_TG-TH_1_Bieu3ODA_1" xfId="894"/>
    <cellStyle name="_TG-TH_1_Bieu4HTMT" xfId="895"/>
    <cellStyle name="_TG-TH_1_bo sung von KCH nam 2010 va Du an tre kho khan" xfId="896"/>
    <cellStyle name="_TG-TH_1_Book1" xfId="897"/>
    <cellStyle name="_TG-TH_1_Book1 2" xfId="898"/>
    <cellStyle name="_TG-TH_1_Book1_1" xfId="899"/>
    <cellStyle name="_TG-TH_1_Book1_1 2" xfId="900"/>
    <cellStyle name="_TG-TH_1_Book1_1_BC CV 6403 BKHĐT" xfId="901"/>
    <cellStyle name="_TG-TH_1_Book1_1_Bieu mau cong trinh khoi cong moi 3-4" xfId="902"/>
    <cellStyle name="_TG-TH_1_Book1_1_Bieu3ODA" xfId="903"/>
    <cellStyle name="_TG-TH_1_Book1_1_Bieu4HTMT" xfId="904"/>
    <cellStyle name="_TG-TH_1_Book1_1_Book1" xfId="905"/>
    <cellStyle name="_TG-TH_1_Book1_1_Luy ke von ung nam 2011 -Thoa gui ngay 12-8-2012" xfId="906"/>
    <cellStyle name="_TG-TH_1_Book1_2" xfId="907"/>
    <cellStyle name="_TG-TH_1_Book1_2 2" xfId="908"/>
    <cellStyle name="_TG-TH_1_Book1_2_BC CV 6403 BKHĐT" xfId="909"/>
    <cellStyle name="_TG-TH_1_Book1_2_Bieu3ODA" xfId="910"/>
    <cellStyle name="_TG-TH_1_Book1_2_Luy ke von ung nam 2011 -Thoa gui ngay 12-8-2012" xfId="911"/>
    <cellStyle name="_TG-TH_1_Book1_3" xfId="912"/>
    <cellStyle name="_TG-TH_1_Book1_BC CV 6403 BKHĐT" xfId="913"/>
    <cellStyle name="_TG-TH_1_Book1_BC-QT-WB-dthao" xfId="914"/>
    <cellStyle name="_TG-TH_1_Book1_Bieu mau cong trinh khoi cong moi 3-4" xfId="915"/>
    <cellStyle name="_TG-TH_1_Book1_Bieu3ODA" xfId="916"/>
    <cellStyle name="_TG-TH_1_Book1_Bieu4HTMT" xfId="917"/>
    <cellStyle name="_TG-TH_1_Book1_bo sung von KCH nam 2010 va Du an tre kho khan" xfId="918"/>
    <cellStyle name="_TG-TH_1_Book1_Book1" xfId="919"/>
    <cellStyle name="_TG-TH_1_Book1_danh muc chuan bi dau tu 2011 ngay 07-6-2011" xfId="920"/>
    <cellStyle name="_TG-TH_1_Book1_Danh muc pbo nguon von XSKT, XDCB nam 2009 chuyen qua nam 2010" xfId="921"/>
    <cellStyle name="_TG-TH_1_Book1_dieu chinh KH 2011 ngay 26-5-2011111" xfId="922"/>
    <cellStyle name="_TG-TH_1_Book1_DS KCH PHAN BO VON NSDP NAM 2010" xfId="923"/>
    <cellStyle name="_TG-TH_1_Book1_giao KH 2011 ngay 10-12-2010" xfId="924"/>
    <cellStyle name="_TG-TH_1_Book1_Luy ke von ung nam 2011 -Thoa gui ngay 12-8-2012" xfId="925"/>
    <cellStyle name="_TG-TH_1_CAU Khanh Nam(Thi Cong)" xfId="926"/>
    <cellStyle name="_TG-TH_1_CoCauPhi (version 1)" xfId="927"/>
    <cellStyle name="_TG-TH_1_Copy of 05-12  KH trung han 2016-2020 - Liem Thinh edited (1)" xfId="928"/>
    <cellStyle name="_TG-TH_1_ChiHuong_ApGia" xfId="929"/>
    <cellStyle name="_TG-TH_1_danh muc chuan bi dau tu 2011 ngay 07-6-2011" xfId="930"/>
    <cellStyle name="_TG-TH_1_Danh muc pbo nguon von XSKT, XDCB nam 2009 chuyen qua nam 2010" xfId="931"/>
    <cellStyle name="_TG-TH_1_DAU NOI PL-CL TAI PHU LAMHC" xfId="932"/>
    <cellStyle name="_TG-TH_1_dieu chinh KH 2011 ngay 26-5-2011111" xfId="933"/>
    <cellStyle name="_TG-TH_1_DS KCH PHAN BO VON NSDP NAM 2010" xfId="934"/>
    <cellStyle name="_TG-TH_1_DTCDT MR.2N110.HOCMON.TDTOAN.CCUNG" xfId="935"/>
    <cellStyle name="_TG-TH_1_DU TRU VAT TU" xfId="936"/>
    <cellStyle name="_TG-TH_1_GTGT 2003" xfId="937"/>
    <cellStyle name="_TG-TH_1_giao KH 2011 ngay 10-12-2010" xfId="938"/>
    <cellStyle name="_TG-TH_1_KE KHAI THUE GTGT 2004" xfId="939"/>
    <cellStyle name="_TG-TH_1_KE KHAI THUE GTGT 2004_BCTC2004" xfId="940"/>
    <cellStyle name="_TG-TH_1_kien giang 2" xfId="941"/>
    <cellStyle name="_TG-TH_1_KH TPCP 2016-2020 (tong hop)" xfId="942"/>
    <cellStyle name="_TG-TH_1_KH TPCP vung TNB (03-1-2012)" xfId="943"/>
    <cellStyle name="_TG-TH_1_Lora-tungchau" xfId="944"/>
    <cellStyle name="_TG-TH_1_Luy ke von ung nam 2011 -Thoa gui ngay 12-8-2012" xfId="945"/>
    <cellStyle name="_TG-TH_1_N-X-T-04" xfId="946"/>
    <cellStyle name="_TG-TH_1_NhanCong" xfId="947"/>
    <cellStyle name="_TG-TH_1_PGIA-phieu tham tra Kho bac" xfId="948"/>
    <cellStyle name="_TG-TH_1_PT02-02" xfId="949"/>
    <cellStyle name="_TG-TH_1_PT02-02_Book1" xfId="950"/>
    <cellStyle name="_TG-TH_1_PT02-03" xfId="951"/>
    <cellStyle name="_TG-TH_1_PT02-03_Book1" xfId="952"/>
    <cellStyle name="_TG-TH_1_phu luc tong ket tinh hinh TH giai doan 03-10 (ngay 30)" xfId="953"/>
    <cellStyle name="_TG-TH_1_Qt-HT3PQ1(CauKho)" xfId="954"/>
    <cellStyle name="_TG-TH_1_Sheet1" xfId="955"/>
    <cellStyle name="_TG-TH_1_TK152-04" xfId="956"/>
    <cellStyle name="_TG-TH_1_ÿÿÿÿÿ" xfId="957"/>
    <cellStyle name="_TG-TH_1_ÿÿÿÿÿ_Bieu mau cong trinh khoi cong moi 3-4" xfId="958"/>
    <cellStyle name="_TG-TH_1_ÿÿÿÿÿ_Bieu3ODA" xfId="959"/>
    <cellStyle name="_TG-TH_1_ÿÿÿÿÿ_Bieu4HTMT" xfId="960"/>
    <cellStyle name="_TG-TH_1_ÿÿÿÿÿ_kien giang 2" xfId="961"/>
    <cellStyle name="_TG-TH_1_ÿÿÿÿÿ_KH TPCP vung TNB (03-1-2012)" xfId="962"/>
    <cellStyle name="_TG-TH_2" xfId="963"/>
    <cellStyle name="_TG-TH_2 2" xfId="964"/>
    <cellStyle name="_TG-TH_2_05-12  KH trung han 2016-2020 - Liem Thinh edited" xfId="965"/>
    <cellStyle name="_TG-TH_2_ApGiaVatTu_cayxanh_latgach" xfId="966"/>
    <cellStyle name="_TG-TH_2_BANG TONG HOP TINH HINH THANH QUYET TOAN (MOI I)" xfId="967"/>
    <cellStyle name="_TG-TH_2_BAO CAO KLCT PT2000" xfId="968"/>
    <cellStyle name="_TG-TH_2_BAO CAO PT2000" xfId="969"/>
    <cellStyle name="_TG-TH_2_BAO CAO PT2000_Book1" xfId="970"/>
    <cellStyle name="_TG-TH_2_Bao cao XDCB 2001 - T11 KH dieu chinh 20-11-THAI" xfId="971"/>
    <cellStyle name="_TG-TH_2_BAO GIA NGAY 24-10-08 (co dam)" xfId="972"/>
    <cellStyle name="_TG-TH_2_BC  NAM 2007" xfId="973"/>
    <cellStyle name="_TG-TH_2_BC CV 6403 BKHĐT" xfId="974"/>
    <cellStyle name="_TG-TH_2_BC NQ11-CP - chinh sua lai" xfId="975"/>
    <cellStyle name="_TG-TH_2_BC NQ11-CP-Quynh sau bieu so3" xfId="976"/>
    <cellStyle name="_TG-TH_2_BC_NQ11-CP_-_Thao_sua_lai" xfId="977"/>
    <cellStyle name="_TG-TH_2_Bieu mau cong trinh khoi cong moi 3-4" xfId="978"/>
    <cellStyle name="_TG-TH_2_Bieu3ODA" xfId="979"/>
    <cellStyle name="_TG-TH_2_Bieu3ODA_1" xfId="980"/>
    <cellStyle name="_TG-TH_2_Bieu4HTMT" xfId="981"/>
    <cellStyle name="_TG-TH_2_bo sung von KCH nam 2010 va Du an tre kho khan" xfId="982"/>
    <cellStyle name="_TG-TH_2_Book1" xfId="983"/>
    <cellStyle name="_TG-TH_2_Book1 2" xfId="984"/>
    <cellStyle name="_TG-TH_2_Book1_1" xfId="985"/>
    <cellStyle name="_TG-TH_2_Book1_1 2" xfId="986"/>
    <cellStyle name="_TG-TH_2_Book1_1_BC CV 6403 BKHĐT" xfId="987"/>
    <cellStyle name="_TG-TH_2_Book1_1_Bieu mau cong trinh khoi cong moi 3-4" xfId="988"/>
    <cellStyle name="_TG-TH_2_Book1_1_Bieu3ODA" xfId="989"/>
    <cellStyle name="_TG-TH_2_Book1_1_Bieu4HTMT" xfId="990"/>
    <cellStyle name="_TG-TH_2_Book1_1_Book1" xfId="991"/>
    <cellStyle name="_TG-TH_2_Book1_1_Luy ke von ung nam 2011 -Thoa gui ngay 12-8-2012" xfId="992"/>
    <cellStyle name="_TG-TH_2_Book1_2" xfId="993"/>
    <cellStyle name="_TG-TH_2_Book1_2 2" xfId="994"/>
    <cellStyle name="_TG-TH_2_Book1_2_BC CV 6403 BKHĐT" xfId="995"/>
    <cellStyle name="_TG-TH_2_Book1_2_Bieu3ODA" xfId="996"/>
    <cellStyle name="_TG-TH_2_Book1_2_Luy ke von ung nam 2011 -Thoa gui ngay 12-8-2012" xfId="997"/>
    <cellStyle name="_TG-TH_2_Book1_3" xfId="998"/>
    <cellStyle name="_TG-TH_2_Book1_3 2" xfId="999"/>
    <cellStyle name="_TG-TH_2_Book1_BC CV 6403 BKHĐT" xfId="1000"/>
    <cellStyle name="_TG-TH_2_Book1_Bieu mau cong trinh khoi cong moi 3-4" xfId="1001"/>
    <cellStyle name="_TG-TH_2_Book1_Bieu3ODA" xfId="1002"/>
    <cellStyle name="_TG-TH_2_Book1_Bieu4HTMT" xfId="1003"/>
    <cellStyle name="_TG-TH_2_Book1_bo sung von KCH nam 2010 va Du an tre kho khan" xfId="1004"/>
    <cellStyle name="_TG-TH_2_Book1_Book1" xfId="1005"/>
    <cellStyle name="_TG-TH_2_Book1_danh muc chuan bi dau tu 2011 ngay 07-6-2011" xfId="1006"/>
    <cellStyle name="_TG-TH_2_Book1_Danh muc pbo nguon von XSKT, XDCB nam 2009 chuyen qua nam 2010" xfId="1007"/>
    <cellStyle name="_TG-TH_2_Book1_dieu chinh KH 2011 ngay 26-5-2011111" xfId="1008"/>
    <cellStyle name="_TG-TH_2_Book1_DS KCH PHAN BO VON NSDP NAM 2010" xfId="1009"/>
    <cellStyle name="_TG-TH_2_Book1_giao KH 2011 ngay 10-12-2010" xfId="1010"/>
    <cellStyle name="_TG-TH_2_Book1_Luy ke von ung nam 2011 -Thoa gui ngay 12-8-2012" xfId="1011"/>
    <cellStyle name="_TG-TH_2_CAU Khanh Nam(Thi Cong)" xfId="1012"/>
    <cellStyle name="_TG-TH_2_CoCauPhi (version 1)" xfId="1013"/>
    <cellStyle name="_TG-TH_2_Copy of 05-12  KH trung han 2016-2020 - Liem Thinh edited (1)" xfId="1014"/>
    <cellStyle name="_TG-TH_2_ChiHuong_ApGia" xfId="1015"/>
    <cellStyle name="_TG-TH_2_danh muc chuan bi dau tu 2011 ngay 07-6-2011" xfId="1016"/>
    <cellStyle name="_TG-TH_2_Danh muc pbo nguon von XSKT, XDCB nam 2009 chuyen qua nam 2010" xfId="1017"/>
    <cellStyle name="_TG-TH_2_DAU NOI PL-CL TAI PHU LAMHC" xfId="1018"/>
    <cellStyle name="_TG-TH_2_dieu chinh KH 2011 ngay 26-5-2011111" xfId="1019"/>
    <cellStyle name="_TG-TH_2_DS KCH PHAN BO VON NSDP NAM 2010" xfId="1020"/>
    <cellStyle name="_TG-TH_2_DTCDT MR.2N110.HOCMON.TDTOAN.CCUNG" xfId="1021"/>
    <cellStyle name="_TG-TH_2_DU TRU VAT TU" xfId="1022"/>
    <cellStyle name="_TG-TH_2_GTGT 2003" xfId="1023"/>
    <cellStyle name="_TG-TH_2_giao KH 2011 ngay 10-12-2010" xfId="1024"/>
    <cellStyle name="_TG-TH_2_KE KHAI THUE GTGT 2004" xfId="1025"/>
    <cellStyle name="_TG-TH_2_KE KHAI THUE GTGT 2004_BCTC2004" xfId="1026"/>
    <cellStyle name="_TG-TH_2_kien giang 2" xfId="1027"/>
    <cellStyle name="_TG-TH_2_KH TPCP 2016-2020 (tong hop)" xfId="1028"/>
    <cellStyle name="_TG-TH_2_KH TPCP vung TNB (03-1-2012)" xfId="1029"/>
    <cellStyle name="_TG-TH_2_Lora-tungchau" xfId="1030"/>
    <cellStyle name="_TG-TH_2_Luy ke von ung nam 2011 -Thoa gui ngay 12-8-2012" xfId="1031"/>
    <cellStyle name="_TG-TH_2_N-X-T-04" xfId="1032"/>
    <cellStyle name="_TG-TH_2_NhanCong" xfId="1033"/>
    <cellStyle name="_TG-TH_2_PGIA-phieu tham tra Kho bac" xfId="1034"/>
    <cellStyle name="_TG-TH_2_PT02-02" xfId="1035"/>
    <cellStyle name="_TG-TH_2_PT02-02_Book1" xfId="1036"/>
    <cellStyle name="_TG-TH_2_PT02-03" xfId="1037"/>
    <cellStyle name="_TG-TH_2_PT02-03_Book1" xfId="1038"/>
    <cellStyle name="_TG-TH_2_phu luc tong ket tinh hinh TH giai doan 03-10 (ngay 30)" xfId="1039"/>
    <cellStyle name="_TG-TH_2_Qt-HT3PQ1(CauKho)" xfId="1040"/>
    <cellStyle name="_TG-TH_2_Sheet1" xfId="1041"/>
    <cellStyle name="_TG-TH_2_TK152-04" xfId="1042"/>
    <cellStyle name="_TG-TH_2_ÿÿÿÿÿ" xfId="1043"/>
    <cellStyle name="_TG-TH_2_ÿÿÿÿÿ_Bieu mau cong trinh khoi cong moi 3-4" xfId="1044"/>
    <cellStyle name="_TG-TH_2_ÿÿÿÿÿ_Bieu3ODA" xfId="1045"/>
    <cellStyle name="_TG-TH_2_ÿÿÿÿÿ_Bieu4HTMT" xfId="1046"/>
    <cellStyle name="_TG-TH_2_ÿÿÿÿÿ_kien giang 2" xfId="1047"/>
    <cellStyle name="_TG-TH_2_ÿÿÿÿÿ_KH TPCP vung TNB (03-1-2012)" xfId="1048"/>
    <cellStyle name="_TG-TH_3" xfId="1049"/>
    <cellStyle name="_TG-TH_3 2" xfId="1050"/>
    <cellStyle name="_TG-TH_3_05-12  KH trung han 2016-2020 - Liem Thinh edited" xfId="1051"/>
    <cellStyle name="_TG-TH_3_Copy of 05-12  KH trung han 2016-2020 - Liem Thinh edited (1)" xfId="1052"/>
    <cellStyle name="_TG-TH_3_KH TPCP 2016-2020 (tong hop)" xfId="1053"/>
    <cellStyle name="_TG-TH_3_Lora-tungchau" xfId="1054"/>
    <cellStyle name="_TG-TH_3_Lora-tungchau 2" xfId="1055"/>
    <cellStyle name="_TG-TH_3_Lora-tungchau_05-12  KH trung han 2016-2020 - Liem Thinh edited" xfId="1056"/>
    <cellStyle name="_TG-TH_3_Lora-tungchau_Copy of 05-12  KH trung han 2016-2020 - Liem Thinh edited (1)" xfId="1057"/>
    <cellStyle name="_TG-TH_3_Lora-tungchau_KH TPCP 2016-2020 (tong hop)" xfId="1058"/>
    <cellStyle name="_TG-TH_3_Qt-HT3PQ1(CauKho)" xfId="1059"/>
    <cellStyle name="_TG-TH_4" xfId="1060"/>
    <cellStyle name="_TK152-04" xfId="1061"/>
    <cellStyle name="_Tong dutoan PP LAHAI" xfId="1062"/>
    <cellStyle name="_TPCP GT-24-5-Mien Nui" xfId="1063"/>
    <cellStyle name="_TPCP GT-24-5-Mien Nui_!1 1 bao cao giao KH ve HTCMT vung TNB   12-12-2011" xfId="1064"/>
    <cellStyle name="_TPCP GT-24-5-Mien Nui_Bieu4HTMT" xfId="1065"/>
    <cellStyle name="_TPCP GT-24-5-Mien Nui_Bieu4HTMT_!1 1 bao cao giao KH ve HTCMT vung TNB   12-12-2011" xfId="1066"/>
    <cellStyle name="_TPCP GT-24-5-Mien Nui_Bieu4HTMT_KH TPCP vung TNB (03-1-2012)" xfId="1067"/>
    <cellStyle name="_TPCP GT-24-5-Mien Nui_KH TPCP vung TNB (03-1-2012)" xfId="1068"/>
    <cellStyle name="_TH KH 2010" xfId="1069"/>
    <cellStyle name="_ung truoc 2011 NSTW Thanh Hoa + Nge An gui Thu 12-5" xfId="1070"/>
    <cellStyle name="_ung truoc 2011 NSTW Thanh Hoa + Nge An gui Thu 12-5_!1 1 bao cao giao KH ve HTCMT vung TNB   12-12-2011" xfId="1071"/>
    <cellStyle name="_ung truoc 2011 NSTW Thanh Hoa + Nge An gui Thu 12-5_Bieu4HTMT" xfId="1072"/>
    <cellStyle name="_ung truoc 2011 NSTW Thanh Hoa + Nge An gui Thu 12-5_Bieu4HTMT_!1 1 bao cao giao KH ve HTCMT vung TNB   12-12-2011" xfId="1073"/>
    <cellStyle name="_ung truoc 2011 NSTW Thanh Hoa + Nge An gui Thu 12-5_Bieu4HTMT_KH TPCP vung TNB (03-1-2012)" xfId="1074"/>
    <cellStyle name="_ung truoc 2011 NSTW Thanh Hoa + Nge An gui Thu 12-5_KH TPCP vung TNB (03-1-2012)" xfId="1075"/>
    <cellStyle name="_ung truoc cua long an (6-5-2010)" xfId="1076"/>
    <cellStyle name="_Ung von nam 2011 vung TNB - Doan Cong tac (12-5-2010)" xfId="1077"/>
    <cellStyle name="_Ung von nam 2011 vung TNB - Doan Cong tac (12-5-2010)_!1 1 bao cao giao KH ve HTCMT vung TNB   12-12-2011" xfId="1078"/>
    <cellStyle name="_Ung von nam 2011 vung TNB - Doan Cong tac (12-5-2010)_Bieu4HTMT" xfId="1079"/>
    <cellStyle name="_Ung von nam 2011 vung TNB - Doan Cong tac (12-5-2010)_Bieu4HTMT_!1 1 bao cao giao KH ve HTCMT vung TNB   12-12-2011" xfId="1080"/>
    <cellStyle name="_Ung von nam 2011 vung TNB - Doan Cong tac (12-5-2010)_Bieu4HTMT_KH TPCP vung TNB (03-1-2012)" xfId="1081"/>
    <cellStyle name="_Ung von nam 2011 vung TNB - Doan Cong tac (12-5-2010)_Cong trinh co y kien LD_Dang_NN_2011-Tay nguyen-9-10" xfId="1082"/>
    <cellStyle name="_Ung von nam 2011 vung TNB - Doan Cong tac (12-5-2010)_Cong trinh co y kien LD_Dang_NN_2011-Tay nguyen-9-10_!1 1 bao cao giao KH ve HTCMT vung TNB   12-12-2011" xfId="1083"/>
    <cellStyle name="_Ung von nam 2011 vung TNB - Doan Cong tac (12-5-2010)_Cong trinh co y kien LD_Dang_NN_2011-Tay nguyen-9-10_Bieu4HTMT" xfId="1084"/>
    <cellStyle name="_Ung von nam 2011 vung TNB - Doan Cong tac (12-5-2010)_Cong trinh co y kien LD_Dang_NN_2011-Tay nguyen-9-10_Bieu4HTMT_!1 1 bao cao giao KH ve HTCMT vung TNB   12-12-2011" xfId="1085"/>
    <cellStyle name="_Ung von nam 2011 vung TNB - Doan Cong tac (12-5-2010)_Cong trinh co y kien LD_Dang_NN_2011-Tay nguyen-9-10_Bieu4HTMT_KH TPCP vung TNB (03-1-2012)" xfId="1086"/>
    <cellStyle name="_Ung von nam 2011 vung TNB - Doan Cong tac (12-5-2010)_Cong trinh co y kien LD_Dang_NN_2011-Tay nguyen-9-10_KH TPCP vung TNB (03-1-2012)" xfId="1087"/>
    <cellStyle name="_Ung von nam 2011 vung TNB - Doan Cong tac (12-5-2010)_Chuẩn bị đầu tư 2011 (sep Hung)_KH 2012 (T3-2013)" xfId="1088"/>
    <cellStyle name="_Ung von nam 2011 vung TNB - Doan Cong tac (12-5-2010)_KH TPCP vung TNB (03-1-2012)" xfId="1089"/>
    <cellStyle name="_Ung von nam 2011 vung TNB - Doan Cong tac (12-5-2010)_TN - Ho tro khac 2011" xfId="1090"/>
    <cellStyle name="_Ung von nam 2011 vung TNB - Doan Cong tac (12-5-2010)_TN - Ho tro khac 2011_!1 1 bao cao giao KH ve HTCMT vung TNB   12-12-2011" xfId="1091"/>
    <cellStyle name="_Ung von nam 2011 vung TNB - Doan Cong tac (12-5-2010)_TN - Ho tro khac 2011_Bieu4HTMT" xfId="1092"/>
    <cellStyle name="_Ung von nam 2011 vung TNB - Doan Cong tac (12-5-2010)_TN - Ho tro khac 2011_Bieu4HTMT_!1 1 bao cao giao KH ve HTCMT vung TNB   12-12-2011" xfId="1093"/>
    <cellStyle name="_Ung von nam 2011 vung TNB - Doan Cong tac (12-5-2010)_TN - Ho tro khac 2011_Bieu4HTMT_KH TPCP vung TNB (03-1-2012)" xfId="1094"/>
    <cellStyle name="_Ung von nam 2011 vung TNB - Doan Cong tac (12-5-2010)_TN - Ho tro khac 2011_KH TPCP vung TNB (03-1-2012)" xfId="1095"/>
    <cellStyle name="_Von dau tu 2006-2020 (TL chien luoc)" xfId="1096"/>
    <cellStyle name="_Von dau tu 2006-2020 (TL chien luoc)_15_10_2013 BC nhu cau von doi ung ODA (2014-2016) ngay 15102013 Sua" xfId="1097"/>
    <cellStyle name="_Von dau tu 2006-2020 (TL chien luoc)_BC nhu cau von doi ung ODA nganh NN (BKH)" xfId="1098"/>
    <cellStyle name="_Von dau tu 2006-2020 (TL chien luoc)_BC nhu cau von doi ung ODA nganh NN (BKH)_05-12  KH trung han 2016-2020 - Liem Thinh edited" xfId="1099"/>
    <cellStyle name="_Von dau tu 2006-2020 (TL chien luoc)_BC nhu cau von doi ung ODA nganh NN (BKH)_Copy of 05-12  KH trung han 2016-2020 - Liem Thinh edited (1)" xfId="1100"/>
    <cellStyle name="_Von dau tu 2006-2020 (TL chien luoc)_BC Tai co cau (bieu TH)" xfId="1101"/>
    <cellStyle name="_Von dau tu 2006-2020 (TL chien luoc)_BC Tai co cau (bieu TH)_05-12  KH trung han 2016-2020 - Liem Thinh edited" xfId="1102"/>
    <cellStyle name="_Von dau tu 2006-2020 (TL chien luoc)_BC Tai co cau (bieu TH)_Copy of 05-12  KH trung han 2016-2020 - Liem Thinh edited (1)" xfId="1103"/>
    <cellStyle name="_Von dau tu 2006-2020 (TL chien luoc)_DK 2014-2015 final" xfId="1104"/>
    <cellStyle name="_Von dau tu 2006-2020 (TL chien luoc)_DK 2014-2015 final_05-12  KH trung han 2016-2020 - Liem Thinh edited" xfId="1105"/>
    <cellStyle name="_Von dau tu 2006-2020 (TL chien luoc)_DK 2014-2015 final_Copy of 05-12  KH trung han 2016-2020 - Liem Thinh edited (1)" xfId="1106"/>
    <cellStyle name="_Von dau tu 2006-2020 (TL chien luoc)_DK 2014-2015 new" xfId="1107"/>
    <cellStyle name="_Von dau tu 2006-2020 (TL chien luoc)_DK 2014-2015 new_05-12  KH trung han 2016-2020 - Liem Thinh edited" xfId="1108"/>
    <cellStyle name="_Von dau tu 2006-2020 (TL chien luoc)_DK 2014-2015 new_Copy of 05-12  KH trung han 2016-2020 - Liem Thinh edited (1)" xfId="1109"/>
    <cellStyle name="_Von dau tu 2006-2020 (TL chien luoc)_DK KH CBDT 2014 11-11-2013" xfId="1110"/>
    <cellStyle name="_Von dau tu 2006-2020 (TL chien luoc)_DK KH CBDT 2014 11-11-2013(1)" xfId="1111"/>
    <cellStyle name="_Von dau tu 2006-2020 (TL chien luoc)_DK KH CBDT 2014 11-11-2013(1)_05-12  KH trung han 2016-2020 - Liem Thinh edited" xfId="1112"/>
    <cellStyle name="_Von dau tu 2006-2020 (TL chien luoc)_DK KH CBDT 2014 11-11-2013(1)_Copy of 05-12  KH trung han 2016-2020 - Liem Thinh edited (1)" xfId="1113"/>
    <cellStyle name="_Von dau tu 2006-2020 (TL chien luoc)_DK KH CBDT 2014 11-11-2013_05-12  KH trung han 2016-2020 - Liem Thinh edited" xfId="1114"/>
    <cellStyle name="_Von dau tu 2006-2020 (TL chien luoc)_DK KH CBDT 2014 11-11-2013_Copy of 05-12  KH trung han 2016-2020 - Liem Thinh edited (1)" xfId="1115"/>
    <cellStyle name="_Von dau tu 2006-2020 (TL chien luoc)_KH 2011-2015" xfId="1116"/>
    <cellStyle name="_Von dau tu 2006-2020 (TL chien luoc)_tai co cau dau tu (tong hop)1" xfId="1117"/>
    <cellStyle name="_x005f_x0001_" xfId="1118"/>
    <cellStyle name="_x005f_x0001__!1 1 bao cao giao KH ve HTCMT vung TNB   12-12-2011" xfId="1119"/>
    <cellStyle name="_x005f_x0001__kien giang 2" xfId="1120"/>
    <cellStyle name="_x005f_x000d__x005f_x000a_JournalTemplate=C:\COMFO\CTALK\JOURSTD.TPL_x005f_x000d__x005f_x000a_LbStateAddress=3 3 0 251 1 89 2 311_x005f_x000d__x005f_x000a_LbStateJou" xfId="1121"/>
    <cellStyle name="_x005f_x005f_x005f_x0001_" xfId="1122"/>
    <cellStyle name="_x005f_x005f_x005f_x0001__!1 1 bao cao giao KH ve HTCMT vung TNB   12-12-2011" xfId="1123"/>
    <cellStyle name="_x005f_x005f_x005f_x0001__kien giang 2" xfId="1124"/>
    <cellStyle name="_x005f_x005f_x005f_x000d__x005f_x005f_x005f_x000a_JournalTemplate=C:\COMFO\CTALK\JOURSTD.TPL_x005f_x005f_x005f_x000d__x005f_x005f_x005f_x000a_LbStateAddress=3 3 0 251 1 89 2 311_x005f_x005f_x005f_x000d__x005f_x005f_x005f_x000a_LbStateJou" xfId="1125"/>
    <cellStyle name="_XDCB thang 12.2010" xfId="1126"/>
    <cellStyle name="_ÿÿÿÿÿ" xfId="1127"/>
    <cellStyle name="_ÿÿÿÿÿ_Bieu mau cong trinh khoi cong moi 3-4" xfId="1128"/>
    <cellStyle name="_ÿÿÿÿÿ_Bieu mau cong trinh khoi cong moi 3-4_!1 1 bao cao giao KH ve HTCMT vung TNB   12-12-2011" xfId="1129"/>
    <cellStyle name="_ÿÿÿÿÿ_Bieu mau cong trinh khoi cong moi 3-4_KH TPCP vung TNB (03-1-2012)" xfId="1130"/>
    <cellStyle name="_ÿÿÿÿÿ_Bieu3ODA" xfId="1131"/>
    <cellStyle name="_ÿÿÿÿÿ_Bieu3ODA_!1 1 bao cao giao KH ve HTCMT vung TNB   12-12-2011" xfId="1132"/>
    <cellStyle name="_ÿÿÿÿÿ_Bieu3ODA_KH TPCP vung TNB (03-1-2012)" xfId="1133"/>
    <cellStyle name="_ÿÿÿÿÿ_Bieu4HTMT" xfId="1134"/>
    <cellStyle name="_ÿÿÿÿÿ_Bieu4HTMT_!1 1 bao cao giao KH ve HTCMT vung TNB   12-12-2011" xfId="1135"/>
    <cellStyle name="_ÿÿÿÿÿ_Bieu4HTMT_KH TPCP vung TNB (03-1-2012)" xfId="1136"/>
    <cellStyle name="_ÿÿÿÿÿ_kien giang 2" xfId="1137"/>
    <cellStyle name="_ÿÿÿÿÿ_Kh ql62 (2010) 11-09" xfId="1138"/>
    <cellStyle name="_ÿÿÿÿÿ_KH TPCP vung TNB (03-1-2012)" xfId="1139"/>
    <cellStyle name="_ÿÿÿÿÿ_Khung 2012" xfId="1140"/>
    <cellStyle name="~1" xfId="1141"/>
    <cellStyle name="’Ê‰Ý [0.00]_laroux" xfId="1142"/>
    <cellStyle name="’Ê‰Ý_laroux" xfId="1143"/>
    <cellStyle name="¤@¯ë_CHI PHI QUAN LY 1-00" xfId="1144"/>
    <cellStyle name="•W?_Format" xfId="1145"/>
    <cellStyle name="•W€_’·Šú‰p•¶" xfId="1146"/>
    <cellStyle name="•W_’·Šú‰p•¶" xfId="1147"/>
    <cellStyle name="W_MARINE" xfId="1148"/>
    <cellStyle name="0" xfId="1149"/>
    <cellStyle name="0 2" xfId="1150"/>
    <cellStyle name="0,0_x000a__x000a_NA_x000a__x000a_" xfId="1151"/>
    <cellStyle name="0,0_x000d__x000a_NA_x000d__x000a_" xfId="1152"/>
    <cellStyle name="0,0_x000d__x000a_NA_x000d__x000a_ 2" xfId="1153"/>
    <cellStyle name="0,0_x000d__x000a_NA_x000d__x000a__Thanh hoa chinh thuc 28-2" xfId="4221"/>
    <cellStyle name="0,0_x005f_x000d__x005f_x000a_NA_x005f_x000d__x005f_x000a_" xfId="1154"/>
    <cellStyle name="0.0" xfId="1155"/>
    <cellStyle name="0.0 2" xfId="1156"/>
    <cellStyle name="0.00" xfId="1157"/>
    <cellStyle name="0.00 2" xfId="1158"/>
    <cellStyle name="1" xfId="1159"/>
    <cellStyle name="1 2" xfId="1160"/>
    <cellStyle name="1_!1 1 bao cao giao KH ve HTCMT vung TNB   12-12-2011" xfId="1161"/>
    <cellStyle name="1_BAO GIA NGAY 24-10-08 (co dam)" xfId="1162"/>
    <cellStyle name="1_Bieu4HTMT" xfId="1163"/>
    <cellStyle name="1_Book1" xfId="1164"/>
    <cellStyle name="1_Book1_1" xfId="1165"/>
    <cellStyle name="1_Book1_1_!1 1 bao cao giao KH ve HTCMT vung TNB   12-12-2011" xfId="1166"/>
    <cellStyle name="1_Book1_1_Bieu4HTMT" xfId="1167"/>
    <cellStyle name="1_Book1_1_Bieu4HTMT_!1 1 bao cao giao KH ve HTCMT vung TNB   12-12-2011" xfId="1168"/>
    <cellStyle name="1_Book1_1_Bieu4HTMT_KH TPCP vung TNB (03-1-2012)" xfId="1169"/>
    <cellStyle name="1_Book1_1_KH TPCP vung TNB (03-1-2012)" xfId="1170"/>
    <cellStyle name="1_Cau thuy dien Ban La (Cu Anh)" xfId="1171"/>
    <cellStyle name="1_Cau thuy dien Ban La (Cu Anh)_!1 1 bao cao giao KH ve HTCMT vung TNB   12-12-2011" xfId="1172"/>
    <cellStyle name="1_Cau thuy dien Ban La (Cu Anh)_Bieu4HTMT" xfId="1173"/>
    <cellStyle name="1_Cau thuy dien Ban La (Cu Anh)_Bieu4HTMT_!1 1 bao cao giao KH ve HTCMT vung TNB   12-12-2011" xfId="1174"/>
    <cellStyle name="1_Cau thuy dien Ban La (Cu Anh)_Bieu4HTMT_KH TPCP vung TNB (03-1-2012)" xfId="1175"/>
    <cellStyle name="1_Cau thuy dien Ban La (Cu Anh)_KH TPCP vung TNB (03-1-2012)" xfId="1176"/>
    <cellStyle name="1_Cong trinh co y kien LD_Dang_NN_2011-Tay nguyen-9-10" xfId="1177"/>
    <cellStyle name="1_Du toan 558 (Km17+508.12 - Km 22)" xfId="1178"/>
    <cellStyle name="1_Du toan 558 (Km17+508.12 - Km 22)_!1 1 bao cao giao KH ve HTCMT vung TNB   12-12-2011" xfId="1179"/>
    <cellStyle name="1_Du toan 558 (Km17+508.12 - Km 22)_Bieu4HTMT" xfId="1180"/>
    <cellStyle name="1_Du toan 558 (Km17+508.12 - Km 22)_Bieu4HTMT_!1 1 bao cao giao KH ve HTCMT vung TNB   12-12-2011" xfId="1181"/>
    <cellStyle name="1_Du toan 558 (Km17+508.12 - Km 22)_Bieu4HTMT_KH TPCP vung TNB (03-1-2012)" xfId="1182"/>
    <cellStyle name="1_Du toan 558 (Km17+508.12 - Km 22)_KH TPCP vung TNB (03-1-2012)" xfId="1183"/>
    <cellStyle name="1_Gia_VLQL48_duyet " xfId="1184"/>
    <cellStyle name="1_Gia_VLQL48_duyet _!1 1 bao cao giao KH ve HTCMT vung TNB   12-12-2011" xfId="1185"/>
    <cellStyle name="1_Gia_VLQL48_duyet _Bieu4HTMT" xfId="1186"/>
    <cellStyle name="1_Gia_VLQL48_duyet _Bieu4HTMT_!1 1 bao cao giao KH ve HTCMT vung TNB   12-12-2011" xfId="1187"/>
    <cellStyle name="1_Gia_VLQL48_duyet _Bieu4HTMT_KH TPCP vung TNB (03-1-2012)" xfId="1188"/>
    <cellStyle name="1_Gia_VLQL48_duyet _KH TPCP vung TNB (03-1-2012)" xfId="1189"/>
    <cellStyle name="1_KlQdinhduyet" xfId="1190"/>
    <cellStyle name="1_KlQdinhduyet_!1 1 bao cao giao KH ve HTCMT vung TNB   12-12-2011" xfId="1191"/>
    <cellStyle name="1_KlQdinhduyet_Bieu4HTMT" xfId="1192"/>
    <cellStyle name="1_KlQdinhduyet_Bieu4HTMT_!1 1 bao cao giao KH ve HTCMT vung TNB   12-12-2011" xfId="1193"/>
    <cellStyle name="1_KlQdinhduyet_Bieu4HTMT_KH TPCP vung TNB (03-1-2012)" xfId="1194"/>
    <cellStyle name="1_KlQdinhduyet_KH TPCP vung TNB (03-1-2012)" xfId="1195"/>
    <cellStyle name="1_Kh ql62 (2010) 11-09" xfId="1196"/>
    <cellStyle name="1_KH TPCP vung TNB (03-1-2012)" xfId="1197"/>
    <cellStyle name="1_Khung 2012" xfId="1198"/>
    <cellStyle name="1_TN - Ho tro khac 2011" xfId="1199"/>
    <cellStyle name="1_TRUNG PMU 5" xfId="1200"/>
    <cellStyle name="1_ÿÿÿÿÿ" xfId="1201"/>
    <cellStyle name="1_ÿÿÿÿÿ_Bieu tong hop nhu cau ung 2011 da chon loc -Mien nui" xfId="1202"/>
    <cellStyle name="1_ÿÿÿÿÿ_Bieu tong hop nhu cau ung 2011 da chon loc -Mien nui 2" xfId="1203"/>
    <cellStyle name="1_ÿÿÿÿÿ_Kh ql62 (2010) 11-09" xfId="1204"/>
    <cellStyle name="1_ÿÿÿÿÿ_Khung 2012" xfId="1205"/>
    <cellStyle name="15" xfId="1206"/>
    <cellStyle name="18" xfId="1207"/>
    <cellStyle name="¹éºÐÀ²_      " xfId="1208"/>
    <cellStyle name="2" xfId="1209"/>
    <cellStyle name="2_Book1" xfId="1210"/>
    <cellStyle name="2_Book1_1" xfId="1211"/>
    <cellStyle name="2_Book1_1_!1 1 bao cao giao KH ve HTCMT vung TNB   12-12-2011" xfId="1212"/>
    <cellStyle name="2_Book1_1_Bieu4HTMT" xfId="1213"/>
    <cellStyle name="2_Book1_1_Bieu4HTMT_!1 1 bao cao giao KH ve HTCMT vung TNB   12-12-2011" xfId="1214"/>
    <cellStyle name="2_Book1_1_Bieu4HTMT_KH TPCP vung TNB (03-1-2012)" xfId="1215"/>
    <cellStyle name="2_Book1_1_KH TPCP vung TNB (03-1-2012)" xfId="1216"/>
    <cellStyle name="2_Cau thuy dien Ban La (Cu Anh)" xfId="1217"/>
    <cellStyle name="2_Cau thuy dien Ban La (Cu Anh)_!1 1 bao cao giao KH ve HTCMT vung TNB   12-12-2011" xfId="1218"/>
    <cellStyle name="2_Cau thuy dien Ban La (Cu Anh)_Bieu4HTMT" xfId="1219"/>
    <cellStyle name="2_Cau thuy dien Ban La (Cu Anh)_Bieu4HTMT_!1 1 bao cao giao KH ve HTCMT vung TNB   12-12-2011" xfId="1220"/>
    <cellStyle name="2_Cau thuy dien Ban La (Cu Anh)_Bieu4HTMT_KH TPCP vung TNB (03-1-2012)" xfId="1221"/>
    <cellStyle name="2_Cau thuy dien Ban La (Cu Anh)_KH TPCP vung TNB (03-1-2012)" xfId="1222"/>
    <cellStyle name="2_Du toan 558 (Km17+508.12 - Km 22)" xfId="1223"/>
    <cellStyle name="2_Du toan 558 (Km17+508.12 - Km 22)_!1 1 bao cao giao KH ve HTCMT vung TNB   12-12-2011" xfId="1224"/>
    <cellStyle name="2_Du toan 558 (Km17+508.12 - Km 22)_Bieu4HTMT" xfId="1225"/>
    <cellStyle name="2_Du toan 558 (Km17+508.12 - Km 22)_Bieu4HTMT_!1 1 bao cao giao KH ve HTCMT vung TNB   12-12-2011" xfId="1226"/>
    <cellStyle name="2_Du toan 558 (Km17+508.12 - Km 22)_Bieu4HTMT_KH TPCP vung TNB (03-1-2012)" xfId="1227"/>
    <cellStyle name="2_Du toan 558 (Km17+508.12 - Km 22)_KH TPCP vung TNB (03-1-2012)" xfId="1228"/>
    <cellStyle name="2_Gia_VLQL48_duyet " xfId="1229"/>
    <cellStyle name="2_Gia_VLQL48_duyet _!1 1 bao cao giao KH ve HTCMT vung TNB   12-12-2011" xfId="1230"/>
    <cellStyle name="2_Gia_VLQL48_duyet _Bieu4HTMT" xfId="1231"/>
    <cellStyle name="2_Gia_VLQL48_duyet _Bieu4HTMT_!1 1 bao cao giao KH ve HTCMT vung TNB   12-12-2011" xfId="1232"/>
    <cellStyle name="2_Gia_VLQL48_duyet _Bieu4HTMT_KH TPCP vung TNB (03-1-2012)" xfId="1233"/>
    <cellStyle name="2_Gia_VLQL48_duyet _KH TPCP vung TNB (03-1-2012)" xfId="1234"/>
    <cellStyle name="2_KlQdinhduyet" xfId="1235"/>
    <cellStyle name="2_KlQdinhduyet_!1 1 bao cao giao KH ve HTCMT vung TNB   12-12-2011" xfId="1236"/>
    <cellStyle name="2_KlQdinhduyet_Bieu4HTMT" xfId="1237"/>
    <cellStyle name="2_KlQdinhduyet_Bieu4HTMT_!1 1 bao cao giao KH ve HTCMT vung TNB   12-12-2011" xfId="1238"/>
    <cellStyle name="2_KlQdinhduyet_Bieu4HTMT_KH TPCP vung TNB (03-1-2012)" xfId="1239"/>
    <cellStyle name="2_KlQdinhduyet_KH TPCP vung TNB (03-1-2012)" xfId="1240"/>
    <cellStyle name="2_TRUNG PMU 5" xfId="1241"/>
    <cellStyle name="2_ÿÿÿÿÿ" xfId="1242"/>
    <cellStyle name="2_ÿÿÿÿÿ_Bieu tong hop nhu cau ung 2011 da chon loc -Mien nui" xfId="1243"/>
    <cellStyle name="2_ÿÿÿÿÿ_Bieu tong hop nhu cau ung 2011 da chon loc -Mien nui 2" xfId="1244"/>
    <cellStyle name="20% - Accent1 2" xfId="1245"/>
    <cellStyle name="20% - Accent2 2" xfId="1246"/>
    <cellStyle name="20% - Accent3 2" xfId="1247"/>
    <cellStyle name="20% - Accent4 2" xfId="1248"/>
    <cellStyle name="20% - Accent5 2" xfId="1249"/>
    <cellStyle name="20% - Accent6 2" xfId="1250"/>
    <cellStyle name="-2001" xfId="1251"/>
    <cellStyle name="3" xfId="1252"/>
    <cellStyle name="3_Book1" xfId="1253"/>
    <cellStyle name="3_Book1_1" xfId="1254"/>
    <cellStyle name="3_Book1_1_!1 1 bao cao giao KH ve HTCMT vung TNB   12-12-2011" xfId="1255"/>
    <cellStyle name="3_Book1_1_Bieu4HTMT" xfId="1256"/>
    <cellStyle name="3_Book1_1_Bieu4HTMT_!1 1 bao cao giao KH ve HTCMT vung TNB   12-12-2011" xfId="1257"/>
    <cellStyle name="3_Book1_1_Bieu4HTMT_KH TPCP vung TNB (03-1-2012)" xfId="1258"/>
    <cellStyle name="3_Book1_1_KH TPCP vung TNB (03-1-2012)" xfId="1259"/>
    <cellStyle name="3_Cau thuy dien Ban La (Cu Anh)" xfId="1260"/>
    <cellStyle name="3_Cau thuy dien Ban La (Cu Anh)_!1 1 bao cao giao KH ve HTCMT vung TNB   12-12-2011" xfId="1261"/>
    <cellStyle name="3_Cau thuy dien Ban La (Cu Anh)_Bieu4HTMT" xfId="1262"/>
    <cellStyle name="3_Cau thuy dien Ban La (Cu Anh)_Bieu4HTMT_!1 1 bao cao giao KH ve HTCMT vung TNB   12-12-2011" xfId="1263"/>
    <cellStyle name="3_Cau thuy dien Ban La (Cu Anh)_Bieu4HTMT_KH TPCP vung TNB (03-1-2012)" xfId="1264"/>
    <cellStyle name="3_Cau thuy dien Ban La (Cu Anh)_KH TPCP vung TNB (03-1-2012)" xfId="1265"/>
    <cellStyle name="3_Du toan 558 (Km17+508.12 - Km 22)" xfId="1266"/>
    <cellStyle name="3_Du toan 558 (Km17+508.12 - Km 22)_!1 1 bao cao giao KH ve HTCMT vung TNB   12-12-2011" xfId="1267"/>
    <cellStyle name="3_Du toan 558 (Km17+508.12 - Km 22)_Bieu4HTMT" xfId="1268"/>
    <cellStyle name="3_Du toan 558 (Km17+508.12 - Km 22)_Bieu4HTMT_!1 1 bao cao giao KH ve HTCMT vung TNB   12-12-2011" xfId="1269"/>
    <cellStyle name="3_Du toan 558 (Km17+508.12 - Km 22)_Bieu4HTMT_KH TPCP vung TNB (03-1-2012)" xfId="1270"/>
    <cellStyle name="3_Du toan 558 (Km17+508.12 - Km 22)_KH TPCP vung TNB (03-1-2012)" xfId="1271"/>
    <cellStyle name="3_Gia_VLQL48_duyet " xfId="1272"/>
    <cellStyle name="3_Gia_VLQL48_duyet _!1 1 bao cao giao KH ve HTCMT vung TNB   12-12-2011" xfId="1273"/>
    <cellStyle name="3_Gia_VLQL48_duyet _Bieu4HTMT" xfId="1274"/>
    <cellStyle name="3_Gia_VLQL48_duyet _Bieu4HTMT_!1 1 bao cao giao KH ve HTCMT vung TNB   12-12-2011" xfId="1275"/>
    <cellStyle name="3_Gia_VLQL48_duyet _Bieu4HTMT_KH TPCP vung TNB (03-1-2012)" xfId="1276"/>
    <cellStyle name="3_Gia_VLQL48_duyet _KH TPCP vung TNB (03-1-2012)" xfId="1277"/>
    <cellStyle name="3_KlQdinhduyet" xfId="1278"/>
    <cellStyle name="3_KlQdinhduyet_!1 1 bao cao giao KH ve HTCMT vung TNB   12-12-2011" xfId="1279"/>
    <cellStyle name="3_KlQdinhduyet_Bieu4HTMT" xfId="1280"/>
    <cellStyle name="3_KlQdinhduyet_Bieu4HTMT_!1 1 bao cao giao KH ve HTCMT vung TNB   12-12-2011" xfId="1281"/>
    <cellStyle name="3_KlQdinhduyet_Bieu4HTMT_KH TPCP vung TNB (03-1-2012)" xfId="1282"/>
    <cellStyle name="3_KlQdinhduyet_KH TPCP vung TNB (03-1-2012)" xfId="1283"/>
    <cellStyle name="3_ÿÿÿÿÿ" xfId="1284"/>
    <cellStyle name="4" xfId="1285"/>
    <cellStyle name="4_Book1" xfId="1286"/>
    <cellStyle name="4_Book1_1" xfId="1287"/>
    <cellStyle name="4_Book1_1_!1 1 bao cao giao KH ve HTCMT vung TNB   12-12-2011" xfId="1288"/>
    <cellStyle name="4_Book1_1_Bieu4HTMT" xfId="1289"/>
    <cellStyle name="4_Book1_1_Bieu4HTMT_!1 1 bao cao giao KH ve HTCMT vung TNB   12-12-2011" xfId="1290"/>
    <cellStyle name="4_Book1_1_Bieu4HTMT_KH TPCP vung TNB (03-1-2012)" xfId="1291"/>
    <cellStyle name="4_Book1_1_KH TPCP vung TNB (03-1-2012)" xfId="1292"/>
    <cellStyle name="4_Cau thuy dien Ban La (Cu Anh)" xfId="1293"/>
    <cellStyle name="4_Cau thuy dien Ban La (Cu Anh)_!1 1 bao cao giao KH ve HTCMT vung TNB   12-12-2011" xfId="1294"/>
    <cellStyle name="4_Cau thuy dien Ban La (Cu Anh)_Bieu4HTMT" xfId="1295"/>
    <cellStyle name="4_Cau thuy dien Ban La (Cu Anh)_Bieu4HTMT_!1 1 bao cao giao KH ve HTCMT vung TNB   12-12-2011" xfId="1296"/>
    <cellStyle name="4_Cau thuy dien Ban La (Cu Anh)_Bieu4HTMT_KH TPCP vung TNB (03-1-2012)" xfId="1297"/>
    <cellStyle name="4_Cau thuy dien Ban La (Cu Anh)_KH TPCP vung TNB (03-1-2012)" xfId="1298"/>
    <cellStyle name="4_Du toan 558 (Km17+508.12 - Km 22)" xfId="1299"/>
    <cellStyle name="4_Du toan 558 (Km17+508.12 - Km 22)_!1 1 bao cao giao KH ve HTCMT vung TNB   12-12-2011" xfId="1300"/>
    <cellStyle name="4_Du toan 558 (Km17+508.12 - Km 22)_Bieu4HTMT" xfId="1301"/>
    <cellStyle name="4_Du toan 558 (Km17+508.12 - Km 22)_Bieu4HTMT_!1 1 bao cao giao KH ve HTCMT vung TNB   12-12-2011" xfId="1302"/>
    <cellStyle name="4_Du toan 558 (Km17+508.12 - Km 22)_Bieu4HTMT_KH TPCP vung TNB (03-1-2012)" xfId="1303"/>
    <cellStyle name="4_Du toan 558 (Km17+508.12 - Km 22)_KH TPCP vung TNB (03-1-2012)" xfId="1304"/>
    <cellStyle name="4_Gia_VLQL48_duyet " xfId="1305"/>
    <cellStyle name="4_Gia_VLQL48_duyet _!1 1 bao cao giao KH ve HTCMT vung TNB   12-12-2011" xfId="1306"/>
    <cellStyle name="4_Gia_VLQL48_duyet _Bieu4HTMT" xfId="1307"/>
    <cellStyle name="4_Gia_VLQL48_duyet _Bieu4HTMT_!1 1 bao cao giao KH ve HTCMT vung TNB   12-12-2011" xfId="1308"/>
    <cellStyle name="4_Gia_VLQL48_duyet _Bieu4HTMT_KH TPCP vung TNB (03-1-2012)" xfId="1309"/>
    <cellStyle name="4_Gia_VLQL48_duyet _KH TPCP vung TNB (03-1-2012)" xfId="1310"/>
    <cellStyle name="4_KlQdinhduyet" xfId="1311"/>
    <cellStyle name="4_KlQdinhduyet_!1 1 bao cao giao KH ve HTCMT vung TNB   12-12-2011" xfId="1312"/>
    <cellStyle name="4_KlQdinhduyet_Bieu4HTMT" xfId="1313"/>
    <cellStyle name="4_KlQdinhduyet_Bieu4HTMT_!1 1 bao cao giao KH ve HTCMT vung TNB   12-12-2011" xfId="1314"/>
    <cellStyle name="4_KlQdinhduyet_Bieu4HTMT_KH TPCP vung TNB (03-1-2012)" xfId="1315"/>
    <cellStyle name="4_KlQdinhduyet_KH TPCP vung TNB (03-1-2012)" xfId="1316"/>
    <cellStyle name="4_ÿÿÿÿÿ" xfId="1317"/>
    <cellStyle name="40% - Accent1 2" xfId="1318"/>
    <cellStyle name="40% - Accent2 2" xfId="1319"/>
    <cellStyle name="40% - Accent3 2" xfId="1320"/>
    <cellStyle name="40% - Accent4 2" xfId="1321"/>
    <cellStyle name="40% - Accent5 2" xfId="1322"/>
    <cellStyle name="40% - Accent6 2" xfId="1323"/>
    <cellStyle name="52" xfId="1324"/>
    <cellStyle name="6" xfId="1325"/>
    <cellStyle name="6_15_10_2013 BC nhu cau von doi ung ODA (2014-2016) ngay 15102013 Sua" xfId="1326"/>
    <cellStyle name="6_BC nhu cau von doi ung ODA nganh NN (BKH)" xfId="1327"/>
    <cellStyle name="6_BC nhu cau von doi ung ODA nganh NN (BKH)_05-12  KH trung han 2016-2020 - Liem Thinh edited" xfId="1328"/>
    <cellStyle name="6_BC nhu cau von doi ung ODA nganh NN (BKH)_Copy of 05-12  KH trung han 2016-2020 - Liem Thinh edited (1)" xfId="1329"/>
    <cellStyle name="6_BC Tai co cau (bieu TH)" xfId="1330"/>
    <cellStyle name="6_BC Tai co cau (bieu TH)_05-12  KH trung han 2016-2020 - Liem Thinh edited" xfId="1331"/>
    <cellStyle name="6_BC Tai co cau (bieu TH)_Copy of 05-12  KH trung han 2016-2020 - Liem Thinh edited (1)" xfId="1332"/>
    <cellStyle name="6_Cong trinh co y kien LD_Dang_NN_2011-Tay nguyen-9-10" xfId="1333"/>
    <cellStyle name="6_Cong trinh co y kien LD_Dang_NN_2011-Tay nguyen-9-10_!1 1 bao cao giao KH ve HTCMT vung TNB   12-12-2011" xfId="1334"/>
    <cellStyle name="6_Cong trinh co y kien LD_Dang_NN_2011-Tay nguyen-9-10_Bieu4HTMT" xfId="1335"/>
    <cellStyle name="6_Cong trinh co y kien LD_Dang_NN_2011-Tay nguyen-9-10_Bieu4HTMT_!1 1 bao cao giao KH ve HTCMT vung TNB   12-12-2011" xfId="1336"/>
    <cellStyle name="6_Cong trinh co y kien LD_Dang_NN_2011-Tay nguyen-9-10_Bieu4HTMT_KH TPCP vung TNB (03-1-2012)" xfId="1337"/>
    <cellStyle name="6_Cong trinh co y kien LD_Dang_NN_2011-Tay nguyen-9-10_KH TPCP vung TNB (03-1-2012)" xfId="1338"/>
    <cellStyle name="6_DK 2014-2015 final" xfId="1339"/>
    <cellStyle name="6_DK 2014-2015 final_05-12  KH trung han 2016-2020 - Liem Thinh edited" xfId="1340"/>
    <cellStyle name="6_DK 2014-2015 final_Copy of 05-12  KH trung han 2016-2020 - Liem Thinh edited (1)" xfId="1341"/>
    <cellStyle name="6_DK 2014-2015 new" xfId="1342"/>
    <cellStyle name="6_DK 2014-2015 new_05-12  KH trung han 2016-2020 - Liem Thinh edited" xfId="1343"/>
    <cellStyle name="6_DK 2014-2015 new_Copy of 05-12  KH trung han 2016-2020 - Liem Thinh edited (1)" xfId="1344"/>
    <cellStyle name="6_DK KH CBDT 2014 11-11-2013" xfId="1345"/>
    <cellStyle name="6_DK KH CBDT 2014 11-11-2013(1)" xfId="1346"/>
    <cellStyle name="6_DK KH CBDT 2014 11-11-2013(1)_05-12  KH trung han 2016-2020 - Liem Thinh edited" xfId="1347"/>
    <cellStyle name="6_DK KH CBDT 2014 11-11-2013(1)_Copy of 05-12  KH trung han 2016-2020 - Liem Thinh edited (1)" xfId="1348"/>
    <cellStyle name="6_DK KH CBDT 2014 11-11-2013_05-12  KH trung han 2016-2020 - Liem Thinh edited" xfId="1349"/>
    <cellStyle name="6_DK KH CBDT 2014 11-11-2013_Copy of 05-12  KH trung han 2016-2020 - Liem Thinh edited (1)" xfId="1350"/>
    <cellStyle name="6_KH 2011-2015" xfId="1351"/>
    <cellStyle name="6_tai co cau dau tu (tong hop)1" xfId="1352"/>
    <cellStyle name="6_TN - Ho tro khac 2011" xfId="1353"/>
    <cellStyle name="6_TN - Ho tro khac 2011_!1 1 bao cao giao KH ve HTCMT vung TNB   12-12-2011" xfId="1354"/>
    <cellStyle name="6_TN - Ho tro khac 2011_Bieu4HTMT" xfId="1355"/>
    <cellStyle name="6_TN - Ho tro khac 2011_Bieu4HTMT_!1 1 bao cao giao KH ve HTCMT vung TNB   12-12-2011" xfId="1356"/>
    <cellStyle name="6_TN - Ho tro khac 2011_Bieu4HTMT_KH TPCP vung TNB (03-1-2012)" xfId="1357"/>
    <cellStyle name="6_TN - Ho tro khac 2011_KH TPCP vung TNB (03-1-2012)" xfId="1358"/>
    <cellStyle name="60% - Accent1 2" xfId="1359"/>
    <cellStyle name="60% - Accent2 2" xfId="1360"/>
    <cellStyle name="60% - Accent3 2" xfId="1361"/>
    <cellStyle name="60% - Accent4 2" xfId="1362"/>
    <cellStyle name="60% - Accent5 2" xfId="1363"/>
    <cellStyle name="60% - Accent6 2" xfId="1364"/>
    <cellStyle name="9" xfId="1365"/>
    <cellStyle name="9_!1 1 bao cao giao KH ve HTCMT vung TNB   12-12-2011" xfId="1366"/>
    <cellStyle name="9_Bieu4HTMT" xfId="1367"/>
    <cellStyle name="9_Bieu4HTMT_!1 1 bao cao giao KH ve HTCMT vung TNB   12-12-2011" xfId="1368"/>
    <cellStyle name="9_Bieu4HTMT_KH TPCP vung TNB (03-1-2012)" xfId="1369"/>
    <cellStyle name="9_KH TPCP vung TNB (03-1-2012)" xfId="1370"/>
    <cellStyle name="Accent1 2" xfId="1371"/>
    <cellStyle name="Accent2 2" xfId="1372"/>
    <cellStyle name="Accent3 2" xfId="1373"/>
    <cellStyle name="Accent4 2" xfId="1374"/>
    <cellStyle name="Accent5 2" xfId="1375"/>
    <cellStyle name="Accent6 2" xfId="1376"/>
    <cellStyle name="ÅëÈ­ [0]_      " xfId="1377"/>
    <cellStyle name="AeE­ [0]_INQUIRY ¿?¾÷AßAø " xfId="1378"/>
    <cellStyle name="ÅëÈ­ [0]_L601CPT" xfId="1379"/>
    <cellStyle name="ÅëÈ­_      " xfId="1380"/>
    <cellStyle name="AeE­_INQUIRY ¿?¾÷AßAø " xfId="1381"/>
    <cellStyle name="ÅëÈ­_L601CPT" xfId="1382"/>
    <cellStyle name="args.style" xfId="1383"/>
    <cellStyle name="args.style 2" xfId="1384"/>
    <cellStyle name="at" xfId="1385"/>
    <cellStyle name="ÄÞ¸¶ [0]_      " xfId="1386"/>
    <cellStyle name="AÞ¸¶ [0]_INQUIRY ¿?¾÷AßAø " xfId="1387"/>
    <cellStyle name="ÄÞ¸¶ [0]_L601CPT" xfId="1388"/>
    <cellStyle name="ÄÞ¸¶_      " xfId="1389"/>
    <cellStyle name="AÞ¸¶_INQUIRY ¿?¾÷AßAø " xfId="1390"/>
    <cellStyle name="ÄÞ¸¶_L601CPT" xfId="1391"/>
    <cellStyle name="AutoFormat Options" xfId="1392"/>
    <cellStyle name="AutoFormat Options 2" xfId="1393"/>
    <cellStyle name="Bad 2" xfId="1394"/>
    <cellStyle name="Body" xfId="1395"/>
    <cellStyle name="C?AØ_¿?¾÷CoE² " xfId="1396"/>
    <cellStyle name="C~1" xfId="1397"/>
    <cellStyle name="Ç¥ÁØ_      " xfId="1398"/>
    <cellStyle name="C￥AØ_¿μ¾÷CoE² " xfId="1399"/>
    <cellStyle name="Ç¥ÁØ_±¸¹Ì´ëÃ¥" xfId="1400"/>
    <cellStyle name="C￥AØ_Sheet1_¿μ¾÷CoE² " xfId="1401"/>
    <cellStyle name="Ç¥ÁØ_ÿÿÿÿÿÿ_4_ÃÑÇÕ°è " xfId="1402"/>
    <cellStyle name="Calc Currency (0)" xfId="1403"/>
    <cellStyle name="Calc Currency (0) 2" xfId="1404"/>
    <cellStyle name="Calc Currency (2)" xfId="1405"/>
    <cellStyle name="Calc Currency (2) 10" xfId="1406"/>
    <cellStyle name="Calc Currency (2) 11" xfId="1407"/>
    <cellStyle name="Calc Currency (2) 12" xfId="1408"/>
    <cellStyle name="Calc Currency (2) 13" xfId="1409"/>
    <cellStyle name="Calc Currency (2) 14" xfId="1410"/>
    <cellStyle name="Calc Currency (2) 15" xfId="1411"/>
    <cellStyle name="Calc Currency (2) 16" xfId="1412"/>
    <cellStyle name="Calc Currency (2) 2" xfId="1413"/>
    <cellStyle name="Calc Currency (2) 3" xfId="1414"/>
    <cellStyle name="Calc Currency (2) 4" xfId="1415"/>
    <cellStyle name="Calc Currency (2) 5" xfId="1416"/>
    <cellStyle name="Calc Currency (2) 6" xfId="1417"/>
    <cellStyle name="Calc Currency (2) 7" xfId="1418"/>
    <cellStyle name="Calc Currency (2) 8" xfId="1419"/>
    <cellStyle name="Calc Currency (2) 9" xfId="1420"/>
    <cellStyle name="Calc Percent (0)" xfId="1421"/>
    <cellStyle name="Calc Percent (0) 10" xfId="1422"/>
    <cellStyle name="Calc Percent (0) 11" xfId="1423"/>
    <cellStyle name="Calc Percent (0) 12" xfId="1424"/>
    <cellStyle name="Calc Percent (0) 13" xfId="1425"/>
    <cellStyle name="Calc Percent (0) 14" xfId="1426"/>
    <cellStyle name="Calc Percent (0) 15" xfId="1427"/>
    <cellStyle name="Calc Percent (0) 16" xfId="1428"/>
    <cellStyle name="Calc Percent (0) 2" xfId="1429"/>
    <cellStyle name="Calc Percent (0) 3" xfId="1430"/>
    <cellStyle name="Calc Percent (0) 4" xfId="1431"/>
    <cellStyle name="Calc Percent (0) 5" xfId="1432"/>
    <cellStyle name="Calc Percent (0) 6" xfId="1433"/>
    <cellStyle name="Calc Percent (0) 7" xfId="1434"/>
    <cellStyle name="Calc Percent (0) 8" xfId="1435"/>
    <cellStyle name="Calc Percent (0) 9" xfId="1436"/>
    <cellStyle name="Calc Percent (1)" xfId="1437"/>
    <cellStyle name="Calc Percent (1) 10" xfId="1438"/>
    <cellStyle name="Calc Percent (1) 11" xfId="1439"/>
    <cellStyle name="Calc Percent (1) 12" xfId="1440"/>
    <cellStyle name="Calc Percent (1) 13" xfId="1441"/>
    <cellStyle name="Calc Percent (1) 14" xfId="1442"/>
    <cellStyle name="Calc Percent (1) 15" xfId="1443"/>
    <cellStyle name="Calc Percent (1) 16" xfId="1444"/>
    <cellStyle name="Calc Percent (1) 2" xfId="1445"/>
    <cellStyle name="Calc Percent (1) 3" xfId="1446"/>
    <cellStyle name="Calc Percent (1) 4" xfId="1447"/>
    <cellStyle name="Calc Percent (1) 5" xfId="1448"/>
    <cellStyle name="Calc Percent (1) 6" xfId="1449"/>
    <cellStyle name="Calc Percent (1) 7" xfId="1450"/>
    <cellStyle name="Calc Percent (1) 8" xfId="1451"/>
    <cellStyle name="Calc Percent (1) 9" xfId="1452"/>
    <cellStyle name="Calc Percent (2)" xfId="1453"/>
    <cellStyle name="Calc Percent (2) 10" xfId="1454"/>
    <cellStyle name="Calc Percent (2) 11" xfId="1455"/>
    <cellStyle name="Calc Percent (2) 12" xfId="1456"/>
    <cellStyle name="Calc Percent (2) 13" xfId="1457"/>
    <cellStyle name="Calc Percent (2) 14" xfId="1458"/>
    <cellStyle name="Calc Percent (2) 15" xfId="1459"/>
    <cellStyle name="Calc Percent (2) 16" xfId="1460"/>
    <cellStyle name="Calc Percent (2) 2" xfId="1461"/>
    <cellStyle name="Calc Percent (2) 3" xfId="1462"/>
    <cellStyle name="Calc Percent (2) 4" xfId="1463"/>
    <cellStyle name="Calc Percent (2) 5" xfId="1464"/>
    <cellStyle name="Calc Percent (2) 6" xfId="1465"/>
    <cellStyle name="Calc Percent (2) 7" xfId="1466"/>
    <cellStyle name="Calc Percent (2) 8" xfId="1467"/>
    <cellStyle name="Calc Percent (2) 9" xfId="1468"/>
    <cellStyle name="Calc Units (0)" xfId="1469"/>
    <cellStyle name="Calc Units (0) 10" xfId="1470"/>
    <cellStyle name="Calc Units (0) 11" xfId="1471"/>
    <cellStyle name="Calc Units (0) 12" xfId="1472"/>
    <cellStyle name="Calc Units (0) 13" xfId="1473"/>
    <cellStyle name="Calc Units (0) 14" xfId="1474"/>
    <cellStyle name="Calc Units (0) 15" xfId="1475"/>
    <cellStyle name="Calc Units (0) 16" xfId="1476"/>
    <cellStyle name="Calc Units (0) 2" xfId="1477"/>
    <cellStyle name="Calc Units (0) 3" xfId="1478"/>
    <cellStyle name="Calc Units (0) 4" xfId="1479"/>
    <cellStyle name="Calc Units (0) 5" xfId="1480"/>
    <cellStyle name="Calc Units (0) 6" xfId="1481"/>
    <cellStyle name="Calc Units (0) 7" xfId="1482"/>
    <cellStyle name="Calc Units (0) 8" xfId="1483"/>
    <cellStyle name="Calc Units (0) 9" xfId="1484"/>
    <cellStyle name="Calc Units (1)" xfId="1485"/>
    <cellStyle name="Calc Units (1) 10" xfId="1486"/>
    <cellStyle name="Calc Units (1) 11" xfId="1487"/>
    <cellStyle name="Calc Units (1) 12" xfId="1488"/>
    <cellStyle name="Calc Units (1) 13" xfId="1489"/>
    <cellStyle name="Calc Units (1) 14" xfId="1490"/>
    <cellStyle name="Calc Units (1) 15" xfId="1491"/>
    <cellStyle name="Calc Units (1) 16" xfId="1492"/>
    <cellStyle name="Calc Units (1) 2" xfId="1493"/>
    <cellStyle name="Calc Units (1) 3" xfId="1494"/>
    <cellStyle name="Calc Units (1) 4" xfId="1495"/>
    <cellStyle name="Calc Units (1) 5" xfId="1496"/>
    <cellStyle name="Calc Units (1) 6" xfId="1497"/>
    <cellStyle name="Calc Units (1) 7" xfId="1498"/>
    <cellStyle name="Calc Units (1) 8" xfId="1499"/>
    <cellStyle name="Calc Units (1) 9" xfId="1500"/>
    <cellStyle name="Calc Units (2)" xfId="1501"/>
    <cellStyle name="Calc Units (2) 10" xfId="1502"/>
    <cellStyle name="Calc Units (2) 11" xfId="1503"/>
    <cellStyle name="Calc Units (2) 12" xfId="1504"/>
    <cellStyle name="Calc Units (2) 13" xfId="1505"/>
    <cellStyle name="Calc Units (2) 14" xfId="1506"/>
    <cellStyle name="Calc Units (2) 15" xfId="1507"/>
    <cellStyle name="Calc Units (2) 16" xfId="1508"/>
    <cellStyle name="Calc Units (2) 2" xfId="1509"/>
    <cellStyle name="Calc Units (2) 3" xfId="1510"/>
    <cellStyle name="Calc Units (2) 4" xfId="1511"/>
    <cellStyle name="Calc Units (2) 5" xfId="1512"/>
    <cellStyle name="Calc Units (2) 6" xfId="1513"/>
    <cellStyle name="Calc Units (2) 7" xfId="1514"/>
    <cellStyle name="Calc Units (2) 8" xfId="1515"/>
    <cellStyle name="Calc Units (2) 9" xfId="1516"/>
    <cellStyle name="Calculation 2" xfId="1517"/>
    <cellStyle name="category" xfId="1518"/>
    <cellStyle name="category 2" xfId="1519"/>
    <cellStyle name="Centered Heading" xfId="1520"/>
    <cellStyle name="Cerrency_Sheet2_XANGDAU" xfId="1521"/>
    <cellStyle name="Column_Title" xfId="1522"/>
    <cellStyle name="Comma  - Style1" xfId="1523"/>
    <cellStyle name="Comma  - Style2" xfId="1524"/>
    <cellStyle name="Comma  - Style3" xfId="1525"/>
    <cellStyle name="Comma  - Style4" xfId="1526"/>
    <cellStyle name="Comma  - Style5" xfId="1527"/>
    <cellStyle name="Comma  - Style6" xfId="1528"/>
    <cellStyle name="Comma  - Style7" xfId="1529"/>
    <cellStyle name="Comma  - Style8" xfId="1530"/>
    <cellStyle name="Comma %" xfId="1531"/>
    <cellStyle name="Comma % 10" xfId="1532"/>
    <cellStyle name="Comma % 11" xfId="1533"/>
    <cellStyle name="Comma % 12" xfId="1534"/>
    <cellStyle name="Comma % 13" xfId="1535"/>
    <cellStyle name="Comma % 14" xfId="1536"/>
    <cellStyle name="Comma % 15" xfId="1537"/>
    <cellStyle name="Comma % 2" xfId="1538"/>
    <cellStyle name="Comma % 3" xfId="1539"/>
    <cellStyle name="Comma % 4" xfId="1540"/>
    <cellStyle name="Comma % 5" xfId="1541"/>
    <cellStyle name="Comma % 6" xfId="1542"/>
    <cellStyle name="Comma % 7" xfId="1543"/>
    <cellStyle name="Comma % 8" xfId="1544"/>
    <cellStyle name="Comma % 9" xfId="1545"/>
    <cellStyle name="Comma [0] 10" xfId="1546"/>
    <cellStyle name="Comma [0] 11" xfId="1547"/>
    <cellStyle name="Comma [0] 2" xfId="1548"/>
    <cellStyle name="Comma [0] 2 10" xfId="1549"/>
    <cellStyle name="Comma [0] 2 11" xfId="1550"/>
    <cellStyle name="Comma [0] 2 12" xfId="1551"/>
    <cellStyle name="Comma [0] 2 13" xfId="1552"/>
    <cellStyle name="Comma [0] 2 14" xfId="1553"/>
    <cellStyle name="Comma [0] 2 15" xfId="1554"/>
    <cellStyle name="Comma [0] 2 16" xfId="1555"/>
    <cellStyle name="Comma [0] 2 17" xfId="1556"/>
    <cellStyle name="Comma [0] 2 18" xfId="1557"/>
    <cellStyle name="Comma [0] 2 19" xfId="1558"/>
    <cellStyle name="Comma [0] 2 2" xfId="1559"/>
    <cellStyle name="Comma [0] 2 2 2" xfId="1560"/>
    <cellStyle name="Comma [0] 2 20" xfId="1561"/>
    <cellStyle name="Comma [0] 2 21" xfId="1562"/>
    <cellStyle name="Comma [0] 2 22" xfId="1563"/>
    <cellStyle name="Comma [0] 2 23" xfId="1564"/>
    <cellStyle name="Comma [0] 2 24" xfId="1565"/>
    <cellStyle name="Comma [0] 2 25" xfId="11"/>
    <cellStyle name="Comma [0] 2 26" xfId="1566"/>
    <cellStyle name="Comma [0] 2 3" xfId="1567"/>
    <cellStyle name="Comma [0] 2 4" xfId="1568"/>
    <cellStyle name="Comma [0] 2 5" xfId="1569"/>
    <cellStyle name="Comma [0] 2 6" xfId="1570"/>
    <cellStyle name="Comma [0] 2 7" xfId="1571"/>
    <cellStyle name="Comma [0] 2 8" xfId="1572"/>
    <cellStyle name="Comma [0] 2 9" xfId="1573"/>
    <cellStyle name="Comma [0] 2_05-12  KH trung han 2016-2020 - Liem Thinh edited" xfId="1574"/>
    <cellStyle name="Comma [0] 3" xfId="1575"/>
    <cellStyle name="Comma [0] 3 2" xfId="1576"/>
    <cellStyle name="Comma [0] 3 3" xfId="1577"/>
    <cellStyle name="Comma [0] 4" xfId="1578"/>
    <cellStyle name="Comma [0] 5" xfId="1579"/>
    <cellStyle name="Comma [0] 6" xfId="1580"/>
    <cellStyle name="Comma [0] 7" xfId="1581"/>
    <cellStyle name="Comma [0] 8" xfId="1582"/>
    <cellStyle name="Comma [0] 9" xfId="1583"/>
    <cellStyle name="Comma [00]" xfId="1584"/>
    <cellStyle name="Comma [00] 10" xfId="1585"/>
    <cellStyle name="Comma [00] 11" xfId="1586"/>
    <cellStyle name="Comma [00] 12" xfId="1587"/>
    <cellStyle name="Comma [00] 13" xfId="1588"/>
    <cellStyle name="Comma [00] 14" xfId="1589"/>
    <cellStyle name="Comma [00] 15" xfId="1590"/>
    <cellStyle name="Comma [00] 16" xfId="1591"/>
    <cellStyle name="Comma [00] 2" xfId="1592"/>
    <cellStyle name="Comma [00] 3" xfId="1593"/>
    <cellStyle name="Comma [00] 4" xfId="1594"/>
    <cellStyle name="Comma [00] 5" xfId="1595"/>
    <cellStyle name="Comma [00] 6" xfId="1596"/>
    <cellStyle name="Comma [00] 7" xfId="1597"/>
    <cellStyle name="Comma [00] 8" xfId="1598"/>
    <cellStyle name="Comma [00] 9" xfId="1599"/>
    <cellStyle name="Comma 0.0" xfId="1600"/>
    <cellStyle name="Comma 0.0%" xfId="1601"/>
    <cellStyle name="Comma 0.00" xfId="1602"/>
    <cellStyle name="Comma 0.00%" xfId="1603"/>
    <cellStyle name="Comma 0.000" xfId="1604"/>
    <cellStyle name="Comma 0.000%" xfId="1605"/>
    <cellStyle name="Comma 10" xfId="1606"/>
    <cellStyle name="Comma 10 10" xfId="1607"/>
    <cellStyle name="Comma 10 2" xfId="1608"/>
    <cellStyle name="Comma 10 2 2" xfId="1609"/>
    <cellStyle name="Comma 10 3" xfId="1610"/>
    <cellStyle name="Comma 10 3 2" xfId="1611"/>
    <cellStyle name="Comma 10 3 3 2" xfId="1612"/>
    <cellStyle name="Comma 11" xfId="1613"/>
    <cellStyle name="Comma 11 2" xfId="1614"/>
    <cellStyle name="Comma 11 3" xfId="1615"/>
    <cellStyle name="Comma 11 3 2" xfId="4235"/>
    <cellStyle name="Comma 11 3 3" xfId="4257"/>
    <cellStyle name="Comma 12" xfId="1616"/>
    <cellStyle name="Comma 12 2" xfId="1617"/>
    <cellStyle name="Comma 12 3" xfId="1618"/>
    <cellStyle name="Comma 13" xfId="1619"/>
    <cellStyle name="Comma 13 2" xfId="1620"/>
    <cellStyle name="Comma 13 2 2" xfId="1621"/>
    <cellStyle name="Comma 13 2 2 2" xfId="1622"/>
    <cellStyle name="Comma 13 2 2 2 2" xfId="4222"/>
    <cellStyle name="Comma 13 2 2 2 3" xfId="4223"/>
    <cellStyle name="Comma 13 2 2 3" xfId="1623"/>
    <cellStyle name="Comma 13 2 2 4" xfId="1624"/>
    <cellStyle name="Comma 13 2 2 5" xfId="4236"/>
    <cellStyle name="Comma 13 2 3" xfId="1625"/>
    <cellStyle name="Comma 13 2 3 2" xfId="1626"/>
    <cellStyle name="Comma 13 2 4" xfId="1627"/>
    <cellStyle name="Comma 13 2 5" xfId="1628"/>
    <cellStyle name="Comma 13 3" xfId="1629"/>
    <cellStyle name="Comma 13 4" xfId="1630"/>
    <cellStyle name="Comma 14" xfId="1631"/>
    <cellStyle name="Comma 14 2" xfId="1632"/>
    <cellStyle name="Comma 14 2 2" xfId="1633"/>
    <cellStyle name="Comma 14 3" xfId="1634"/>
    <cellStyle name="Comma 15" xfId="1635"/>
    <cellStyle name="Comma 15 2" xfId="1636"/>
    <cellStyle name="Comma 15 3" xfId="1637"/>
    <cellStyle name="Comma 16" xfId="1638"/>
    <cellStyle name="Comma 16 2" xfId="1639"/>
    <cellStyle name="Comma 16 3" xfId="1640"/>
    <cellStyle name="Comma 16 3 2" xfId="1641"/>
    <cellStyle name="Comma 16 3 2 2" xfId="1642"/>
    <cellStyle name="Comma 16 3 3" xfId="1643"/>
    <cellStyle name="Comma 16 3 3 2" xfId="1644"/>
    <cellStyle name="Comma 16 3 4" xfId="1645"/>
    <cellStyle name="Comma 17" xfId="1646"/>
    <cellStyle name="Comma 17 2" xfId="1647"/>
    <cellStyle name="Comma 17 3" xfId="1648"/>
    <cellStyle name="Comma 17 4" xfId="1649"/>
    <cellStyle name="Comma 18" xfId="1650"/>
    <cellStyle name="Comma 18 2" xfId="1651"/>
    <cellStyle name="Comma 18 3" xfId="1652"/>
    <cellStyle name="Comma 19" xfId="1653"/>
    <cellStyle name="Comma 19 2" xfId="1654"/>
    <cellStyle name="Comma 2" xfId="1655"/>
    <cellStyle name="Comma 2 10" xfId="1656"/>
    <cellStyle name="Comma 2 11" xfId="1657"/>
    <cellStyle name="Comma 2 12" xfId="1658"/>
    <cellStyle name="Comma 2 13" xfId="1659"/>
    <cellStyle name="Comma 2 14" xfId="1660"/>
    <cellStyle name="Comma 2 15" xfId="1661"/>
    <cellStyle name="Comma 2 16" xfId="1662"/>
    <cellStyle name="Comma 2 17" xfId="1663"/>
    <cellStyle name="Comma 2 18" xfId="1664"/>
    <cellStyle name="Comma 2 19" xfId="1665"/>
    <cellStyle name="Comma 2 2" xfId="1666"/>
    <cellStyle name="Comma 2 2 10" xfId="1667"/>
    <cellStyle name="Comma 2 2 11" xfId="1668"/>
    <cellStyle name="Comma 2 2 12" xfId="1669"/>
    <cellStyle name="Comma 2 2 13" xfId="1670"/>
    <cellStyle name="Comma 2 2 14" xfId="1671"/>
    <cellStyle name="Comma 2 2 15" xfId="1672"/>
    <cellStyle name="Comma 2 2 16" xfId="1673"/>
    <cellStyle name="Comma 2 2 17" xfId="1674"/>
    <cellStyle name="Comma 2 2 18" xfId="1675"/>
    <cellStyle name="Comma 2 2 19" xfId="1676"/>
    <cellStyle name="Comma 2 2 2" xfId="1677"/>
    <cellStyle name="Comma 2 2 2 10" xfId="1678"/>
    <cellStyle name="Comma 2 2 2 11" xfId="1679"/>
    <cellStyle name="Comma 2 2 2 12" xfId="1680"/>
    <cellStyle name="Comma 2 2 2 13" xfId="1681"/>
    <cellStyle name="Comma 2 2 2 14" xfId="1682"/>
    <cellStyle name="Comma 2 2 2 15" xfId="1683"/>
    <cellStyle name="Comma 2 2 2 16" xfId="1684"/>
    <cellStyle name="Comma 2 2 2 17" xfId="1685"/>
    <cellStyle name="Comma 2 2 2 18" xfId="1686"/>
    <cellStyle name="Comma 2 2 2 19" xfId="1687"/>
    <cellStyle name="Comma 2 2 2 2" xfId="1688"/>
    <cellStyle name="Comma 2 2 2 2 2" xfId="4224"/>
    <cellStyle name="Comma 2 2 2 20" xfId="1689"/>
    <cellStyle name="Comma 2 2 2 21" xfId="1690"/>
    <cellStyle name="Comma 2 2 2 22" xfId="1691"/>
    <cellStyle name="Comma 2 2 2 23" xfId="1692"/>
    <cellStyle name="Comma 2 2 2 24" xfId="1693"/>
    <cellStyle name="Comma 2 2 2 3" xfId="1694"/>
    <cellStyle name="Comma 2 2 2 4" xfId="1695"/>
    <cellStyle name="Comma 2 2 2 5" xfId="1696"/>
    <cellStyle name="Comma 2 2 2 6" xfId="1697"/>
    <cellStyle name="Comma 2 2 2 7" xfId="1698"/>
    <cellStyle name="Comma 2 2 2 8" xfId="1699"/>
    <cellStyle name="Comma 2 2 2 9" xfId="1700"/>
    <cellStyle name="Comma 2 2 20" xfId="1701"/>
    <cellStyle name="Comma 2 2 21" xfId="1702"/>
    <cellStyle name="Comma 2 2 22" xfId="1703"/>
    <cellStyle name="Comma 2 2 23" xfId="1704"/>
    <cellStyle name="Comma 2 2 24" xfId="1705"/>
    <cellStyle name="Comma 2 2 24 2" xfId="4225"/>
    <cellStyle name="Comma 2 2 25" xfId="1706"/>
    <cellStyle name="Comma 2 2 3" xfId="1707"/>
    <cellStyle name="Comma 2 2 3 2" xfId="4226"/>
    <cellStyle name="Comma 2 2 4" xfId="1708"/>
    <cellStyle name="Comma 2 2 5" xfId="1709"/>
    <cellStyle name="Comma 2 2 6" xfId="1710"/>
    <cellStyle name="Comma 2 2 7" xfId="1711"/>
    <cellStyle name="Comma 2 2 8" xfId="1712"/>
    <cellStyle name="Comma 2 2 9" xfId="1713"/>
    <cellStyle name="Comma 2 2_05-12  KH trung han 2016-2020 - Liem Thinh edited" xfId="1714"/>
    <cellStyle name="Comma 2 20" xfId="1715"/>
    <cellStyle name="Comma 2 21" xfId="1716"/>
    <cellStyle name="Comma 2 22" xfId="1717"/>
    <cellStyle name="Comma 2 23" xfId="1718"/>
    <cellStyle name="Comma 2 24" xfId="1719"/>
    <cellStyle name="Comma 2 25" xfId="1720"/>
    <cellStyle name="Comma 2 26" xfId="1721"/>
    <cellStyle name="Comma 2 26 2" xfId="4227"/>
    <cellStyle name="Comma 2 27" xfId="4228"/>
    <cellStyle name="Comma 2 3" xfId="1722"/>
    <cellStyle name="Comma 2 3 2" xfId="1723"/>
    <cellStyle name="Comma 2 3 2 2" xfId="1724"/>
    <cellStyle name="Comma 2 3 2 3" xfId="1725"/>
    <cellStyle name="Comma 2 3 3" xfId="1726"/>
    <cellStyle name="Comma 2 4" xfId="1727"/>
    <cellStyle name="Comma 2 4 2" xfId="1728"/>
    <cellStyle name="Comma 2 5" xfId="1729"/>
    <cellStyle name="Comma 2 5 2" xfId="1730"/>
    <cellStyle name="Comma 2 5 3" xfId="1731"/>
    <cellStyle name="Comma 2 6" xfId="1732"/>
    <cellStyle name="Comma 2 7" xfId="1733"/>
    <cellStyle name="Comma 2 8" xfId="1734"/>
    <cellStyle name="Comma 2 9" xfId="1735"/>
    <cellStyle name="Comma 2_05-12  KH trung han 2016-2020 - Liem Thinh edited" xfId="1736"/>
    <cellStyle name="Comma 20" xfId="1737"/>
    <cellStyle name="Comma 20 2" xfId="1738"/>
    <cellStyle name="Comma 20 3" xfId="1739"/>
    <cellStyle name="Comma 21" xfId="1740"/>
    <cellStyle name="Comma 21 2" xfId="1741"/>
    <cellStyle name="Comma 21 3" xfId="1742"/>
    <cellStyle name="Comma 22" xfId="1743"/>
    <cellStyle name="Comma 22 2" xfId="1744"/>
    <cellStyle name="Comma 22 3" xfId="1745"/>
    <cellStyle name="Comma 23" xfId="1746"/>
    <cellStyle name="Comma 23 2" xfId="1747"/>
    <cellStyle name="Comma 23 3" xfId="1748"/>
    <cellStyle name="Comma 24" xfId="1749"/>
    <cellStyle name="Comma 24 2" xfId="1750"/>
    <cellStyle name="Comma 25" xfId="1751"/>
    <cellStyle name="Comma 25 2" xfId="1752"/>
    <cellStyle name="Comma 26" xfId="1753"/>
    <cellStyle name="Comma 26 2" xfId="1754"/>
    <cellStyle name="Comma 27" xfId="1755"/>
    <cellStyle name="Comma 27 2" xfId="1756"/>
    <cellStyle name="Comma 28" xfId="7"/>
    <cellStyle name="Comma 28 2" xfId="1757"/>
    <cellStyle name="Comma 29" xfId="8"/>
    <cellStyle name="Comma 29 2" xfId="1758"/>
    <cellStyle name="Comma 3" xfId="14"/>
    <cellStyle name="Comma 3 2" xfId="1759"/>
    <cellStyle name="Comma 3 2 10" xfId="1760"/>
    <cellStyle name="Comma 3 2 11" xfId="1761"/>
    <cellStyle name="Comma 3 2 12" xfId="1762"/>
    <cellStyle name="Comma 3 2 13" xfId="1763"/>
    <cellStyle name="Comma 3 2 14" xfId="1764"/>
    <cellStyle name="Comma 3 2 15" xfId="1765"/>
    <cellStyle name="Comma 3 2 2" xfId="1766"/>
    <cellStyle name="Comma 3 2 2 2" xfId="1767"/>
    <cellStyle name="Comma 3 2 2 3" xfId="1768"/>
    <cellStyle name="Comma 3 2 3" xfId="1769"/>
    <cellStyle name="Comma 3 2 3 2" xfId="15"/>
    <cellStyle name="Comma 3 2 3 3" xfId="1770"/>
    <cellStyle name="Comma 3 2 4" xfId="1771"/>
    <cellStyle name="Comma 3 2 5" xfId="1772"/>
    <cellStyle name="Comma 3 2 6" xfId="1773"/>
    <cellStyle name="Comma 3 2 7" xfId="1774"/>
    <cellStyle name="Comma 3 2 8" xfId="1775"/>
    <cellStyle name="Comma 3 2 9" xfId="1776"/>
    <cellStyle name="Comma 3 3" xfId="1777"/>
    <cellStyle name="Comma 3 3 2" xfId="1778"/>
    <cellStyle name="Comma 3 3 3" xfId="1779"/>
    <cellStyle name="Comma 3 4" xfId="1780"/>
    <cellStyle name="Comma 3 4 2" xfId="1781"/>
    <cellStyle name="Comma 3 4 3" xfId="1782"/>
    <cellStyle name="Comma 3 5" xfId="12"/>
    <cellStyle name="Comma 3 5 2" xfId="1783"/>
    <cellStyle name="Comma 3 6" xfId="1784"/>
    <cellStyle name="Comma 3 6 2" xfId="1785"/>
    <cellStyle name="Comma 3_Biểu 14 - KH2015 dự án ODA" xfId="4229"/>
    <cellStyle name="Comma 30" xfId="1786"/>
    <cellStyle name="Comma 30 2" xfId="1787"/>
    <cellStyle name="Comma 31" xfId="1788"/>
    <cellStyle name="Comma 31 2" xfId="1789"/>
    <cellStyle name="Comma 32" xfId="1790"/>
    <cellStyle name="Comma 32 2" xfId="1791"/>
    <cellStyle name="Comma 32 2 2" xfId="1792"/>
    <cellStyle name="Comma 32 3" xfId="1793"/>
    <cellStyle name="Comma 33" xfId="1794"/>
    <cellStyle name="Comma 33 2" xfId="1795"/>
    <cellStyle name="Comma 34" xfId="1796"/>
    <cellStyle name="Comma 34 2" xfId="1797"/>
    <cellStyle name="Comma 35" xfId="1798"/>
    <cellStyle name="Comma 35 2" xfId="1799"/>
    <cellStyle name="Comma 35 3" xfId="1800"/>
    <cellStyle name="Comma 35 3 2" xfId="1801"/>
    <cellStyle name="Comma 35 4" xfId="1802"/>
    <cellStyle name="Comma 35 4 2" xfId="1803"/>
    <cellStyle name="Comma 36" xfId="1804"/>
    <cellStyle name="Comma 36 2" xfId="1805"/>
    <cellStyle name="Comma 37" xfId="1806"/>
    <cellStyle name="Comma 37 2" xfId="1807"/>
    <cellStyle name="Comma 38" xfId="1808"/>
    <cellStyle name="Comma 39" xfId="1809"/>
    <cellStyle name="Comma 39 2" xfId="1810"/>
    <cellStyle name="Comma 4" xfId="1811"/>
    <cellStyle name="Comma 4 10" xfId="1812"/>
    <cellStyle name="Comma 4 11" xfId="1813"/>
    <cellStyle name="Comma 4 12" xfId="1814"/>
    <cellStyle name="Comma 4 13" xfId="1815"/>
    <cellStyle name="Comma 4 14" xfId="1816"/>
    <cellStyle name="Comma 4 15" xfId="1817"/>
    <cellStyle name="Comma 4 16" xfId="1818"/>
    <cellStyle name="Comma 4 17" xfId="1819"/>
    <cellStyle name="Comma 4 18" xfId="1820"/>
    <cellStyle name="Comma 4 19" xfId="1821"/>
    <cellStyle name="Comma 4 2" xfId="1822"/>
    <cellStyle name="Comma 4 2 2" xfId="1823"/>
    <cellStyle name="Comma 4 3" xfId="1824"/>
    <cellStyle name="Comma 4 3 2" xfId="1825"/>
    <cellStyle name="Comma 4 3 2 2" xfId="1826"/>
    <cellStyle name="Comma 4 3 3" xfId="1827"/>
    <cellStyle name="Comma 4 4" xfId="1828"/>
    <cellStyle name="Comma 4 4 2" xfId="1829"/>
    <cellStyle name="Comma 4 4 3" xfId="13"/>
    <cellStyle name="Comma 4 4 4" xfId="1830"/>
    <cellStyle name="Comma 4 5" xfId="1831"/>
    <cellStyle name="Comma 4 6" xfId="1832"/>
    <cellStyle name="Comma 4 7" xfId="1833"/>
    <cellStyle name="Comma 4 8" xfId="1834"/>
    <cellStyle name="Comma 4 9" xfId="1835"/>
    <cellStyle name="Comma 4_THEO DOI THUC HIEN (GỐC 1)" xfId="1836"/>
    <cellStyle name="Comma 40" xfId="1837"/>
    <cellStyle name="Comma 40 2" xfId="1838"/>
    <cellStyle name="Comma 41" xfId="1839"/>
    <cellStyle name="Comma 42" xfId="1840"/>
    <cellStyle name="Comma 43" xfId="1841"/>
    <cellStyle name="Comma 44" xfId="1842"/>
    <cellStyle name="Comma 45" xfId="1843"/>
    <cellStyle name="Comma 46" xfId="1844"/>
    <cellStyle name="Comma 47" xfId="1845"/>
    <cellStyle name="Comma 48" xfId="1846"/>
    <cellStyle name="Comma 49" xfId="1847"/>
    <cellStyle name="Comma 5" xfId="1848"/>
    <cellStyle name="Comma 5 10" xfId="1849"/>
    <cellStyle name="Comma 5 11" xfId="1850"/>
    <cellStyle name="Comma 5 12" xfId="1851"/>
    <cellStyle name="Comma 5 13" xfId="1852"/>
    <cellStyle name="Comma 5 14" xfId="1853"/>
    <cellStyle name="Comma 5 15" xfId="1854"/>
    <cellStyle name="Comma 5 16" xfId="1855"/>
    <cellStyle name="Comma 5 17" xfId="1856"/>
    <cellStyle name="Comma 5 17 2" xfId="1857"/>
    <cellStyle name="Comma 5 18" xfId="1858"/>
    <cellStyle name="Comma 5 19" xfId="1859"/>
    <cellStyle name="Comma 5 2" xfId="1860"/>
    <cellStyle name="Comma 5 2 2" xfId="4230"/>
    <cellStyle name="Comma 5 20" xfId="1861"/>
    <cellStyle name="Comma 5 3" xfId="1862"/>
    <cellStyle name="Comma 5 3 2" xfId="1863"/>
    <cellStyle name="Comma 5 4" xfId="1864"/>
    <cellStyle name="Comma 5 4 2" xfId="1865"/>
    <cellStyle name="Comma 5 5" xfId="1866"/>
    <cellStyle name="Comma 5 5 2" xfId="1867"/>
    <cellStyle name="Comma 5 6" xfId="1868"/>
    <cellStyle name="Comma 5 7" xfId="1869"/>
    <cellStyle name="Comma 5 8" xfId="1870"/>
    <cellStyle name="Comma 5 9" xfId="1871"/>
    <cellStyle name="Comma 5_05-12  KH trung han 2016-2020 - Liem Thinh edited" xfId="1872"/>
    <cellStyle name="Comma 50" xfId="1873"/>
    <cellStyle name="Comma 50 2" xfId="1874"/>
    <cellStyle name="Comma 51" xfId="1875"/>
    <cellStyle name="Comma 51 2" xfId="1876"/>
    <cellStyle name="Comma 52" xfId="1877"/>
    <cellStyle name="Comma 6" xfId="1878"/>
    <cellStyle name="Comma 6 2" xfId="1879"/>
    <cellStyle name="Comma 6 2 2" xfId="1880"/>
    <cellStyle name="Comma 6 3" xfId="1881"/>
    <cellStyle name="Comma 6 4" xfId="1882"/>
    <cellStyle name="Comma 7" xfId="1883"/>
    <cellStyle name="Comma 7 2" xfId="1884"/>
    <cellStyle name="Comma 7 3" xfId="1885"/>
    <cellStyle name="Comma 7 3 2" xfId="1886"/>
    <cellStyle name="Comma 7_20131129 Nhu cau 2014_TPCP ODA (co hoan ung)" xfId="1887"/>
    <cellStyle name="Comma 8" xfId="1888"/>
    <cellStyle name="Comma 8 2" xfId="1889"/>
    <cellStyle name="Comma 8 2 2" xfId="1890"/>
    <cellStyle name="Comma 8 3" xfId="1891"/>
    <cellStyle name="Comma 8 4" xfId="1892"/>
    <cellStyle name="Comma 9" xfId="1893"/>
    <cellStyle name="Comma 9 2" xfId="1894"/>
    <cellStyle name="Comma 9 2 2" xfId="1895"/>
    <cellStyle name="Comma 9 2 3" xfId="1896"/>
    <cellStyle name="Comma 9 3" xfId="1897"/>
    <cellStyle name="Comma 9 3 2" xfId="1898"/>
    <cellStyle name="Comma 9 4" xfId="1899"/>
    <cellStyle name="Comma 9 5" xfId="1900"/>
    <cellStyle name="comma zerodec" xfId="1901"/>
    <cellStyle name="Comma0" xfId="1902"/>
    <cellStyle name="Comma0 10" xfId="1903"/>
    <cellStyle name="Comma0 11" xfId="1904"/>
    <cellStyle name="Comma0 12" xfId="1905"/>
    <cellStyle name="Comma0 13" xfId="1906"/>
    <cellStyle name="Comma0 14" xfId="1907"/>
    <cellStyle name="Comma0 15" xfId="1908"/>
    <cellStyle name="Comma0 16" xfId="1909"/>
    <cellStyle name="Comma0 2" xfId="1910"/>
    <cellStyle name="Comma0 2 2" xfId="1911"/>
    <cellStyle name="Comma0 3" xfId="1912"/>
    <cellStyle name="Comma0 4" xfId="1913"/>
    <cellStyle name="Comma0 5" xfId="1914"/>
    <cellStyle name="Comma0 6" xfId="1915"/>
    <cellStyle name="Comma0 7" xfId="1916"/>
    <cellStyle name="Comma0 8" xfId="1917"/>
    <cellStyle name="Comma0 9" xfId="1918"/>
    <cellStyle name="Company Name" xfId="1919"/>
    <cellStyle name="cong" xfId="1920"/>
    <cellStyle name="Copied" xfId="1921"/>
    <cellStyle name="Co聭ma_Sheet1" xfId="1922"/>
    <cellStyle name="CR Comma" xfId="1923"/>
    <cellStyle name="CR Currency" xfId="1924"/>
    <cellStyle name="Credit" xfId="1925"/>
    <cellStyle name="Credit subtotal" xfId="1926"/>
    <cellStyle name="Credit Total" xfId="1927"/>
    <cellStyle name="Cࡵrrency_Sheet1_PRODUCTĠ" xfId="1928"/>
    <cellStyle name="Curråncy [0]_FCST_RESULTS" xfId="1929"/>
    <cellStyle name="Currency %" xfId="1930"/>
    <cellStyle name="Currency % 10" xfId="1931"/>
    <cellStyle name="Currency % 11" xfId="1932"/>
    <cellStyle name="Currency % 12" xfId="1933"/>
    <cellStyle name="Currency % 13" xfId="1934"/>
    <cellStyle name="Currency % 14" xfId="1935"/>
    <cellStyle name="Currency % 15" xfId="1936"/>
    <cellStyle name="Currency % 2" xfId="1937"/>
    <cellStyle name="Currency % 3" xfId="1938"/>
    <cellStyle name="Currency % 4" xfId="1939"/>
    <cellStyle name="Currency % 5" xfId="1940"/>
    <cellStyle name="Currency % 6" xfId="1941"/>
    <cellStyle name="Currency % 7" xfId="1942"/>
    <cellStyle name="Currency % 8" xfId="1943"/>
    <cellStyle name="Currency % 9" xfId="1944"/>
    <cellStyle name="Currency %_05-12  KH trung han 2016-2020 - Liem Thinh edited" xfId="1945"/>
    <cellStyle name="Currency [0]ßmud plant bolted_RESULTS" xfId="1946"/>
    <cellStyle name="Currency [00]" xfId="1947"/>
    <cellStyle name="Currency [00] 10" xfId="1948"/>
    <cellStyle name="Currency [00] 11" xfId="1949"/>
    <cellStyle name="Currency [00] 12" xfId="1950"/>
    <cellStyle name="Currency [00] 13" xfId="1951"/>
    <cellStyle name="Currency [00] 14" xfId="1952"/>
    <cellStyle name="Currency [00] 15" xfId="1953"/>
    <cellStyle name="Currency [00] 16" xfId="1954"/>
    <cellStyle name="Currency [00] 2" xfId="1955"/>
    <cellStyle name="Currency [00] 3" xfId="1956"/>
    <cellStyle name="Currency [00] 4" xfId="1957"/>
    <cellStyle name="Currency [00] 5" xfId="1958"/>
    <cellStyle name="Currency [00] 6" xfId="1959"/>
    <cellStyle name="Currency [00] 7" xfId="1960"/>
    <cellStyle name="Currency [00] 8" xfId="1961"/>
    <cellStyle name="Currency [00] 9" xfId="1962"/>
    <cellStyle name="Currency 0.0" xfId="1963"/>
    <cellStyle name="Currency 0.0%" xfId="1964"/>
    <cellStyle name="Currency 0.0_05-12  KH trung han 2016-2020 - Liem Thinh edited" xfId="1965"/>
    <cellStyle name="Currency 0.00" xfId="1966"/>
    <cellStyle name="Currency 0.00%" xfId="1967"/>
    <cellStyle name="Currency 0.00_05-12  KH trung han 2016-2020 - Liem Thinh edited" xfId="1968"/>
    <cellStyle name="Currency 0.000" xfId="1969"/>
    <cellStyle name="Currency 0.000%" xfId="1970"/>
    <cellStyle name="Currency 0.000_05-12  KH trung han 2016-2020 - Liem Thinh edited" xfId="1971"/>
    <cellStyle name="Currency 2" xfId="1972"/>
    <cellStyle name="Currency 2 10" xfId="1973"/>
    <cellStyle name="Currency 2 11" xfId="1974"/>
    <cellStyle name="Currency 2 12" xfId="1975"/>
    <cellStyle name="Currency 2 13" xfId="1976"/>
    <cellStyle name="Currency 2 14" xfId="1977"/>
    <cellStyle name="Currency 2 15" xfId="1978"/>
    <cellStyle name="Currency 2 16" xfId="1979"/>
    <cellStyle name="Currency 2 2" xfId="1980"/>
    <cellStyle name="Currency 2 3" xfId="1981"/>
    <cellStyle name="Currency 2 4" xfId="1982"/>
    <cellStyle name="Currency 2 5" xfId="1983"/>
    <cellStyle name="Currency 2 6" xfId="1984"/>
    <cellStyle name="Currency 2 7" xfId="1985"/>
    <cellStyle name="Currency 2 8" xfId="1986"/>
    <cellStyle name="Currency 2 9" xfId="1987"/>
    <cellStyle name="Currency![0]_FCSt (2)" xfId="1988"/>
    <cellStyle name="Currency0" xfId="1989"/>
    <cellStyle name="Currency0 10" xfId="1990"/>
    <cellStyle name="Currency0 11" xfId="1991"/>
    <cellStyle name="Currency0 12" xfId="1992"/>
    <cellStyle name="Currency0 13" xfId="1993"/>
    <cellStyle name="Currency0 14" xfId="1994"/>
    <cellStyle name="Currency0 15" xfId="1995"/>
    <cellStyle name="Currency0 16" xfId="1996"/>
    <cellStyle name="Currency0 2" xfId="1997"/>
    <cellStyle name="Currency0 2 2" xfId="1998"/>
    <cellStyle name="Currency0 3" xfId="1999"/>
    <cellStyle name="Currency0 4" xfId="2000"/>
    <cellStyle name="Currency0 5" xfId="2001"/>
    <cellStyle name="Currency0 6" xfId="2002"/>
    <cellStyle name="Currency0 7" xfId="2003"/>
    <cellStyle name="Currency0 8" xfId="2004"/>
    <cellStyle name="Currency0 9" xfId="2005"/>
    <cellStyle name="Currency1" xfId="2006"/>
    <cellStyle name="Currency1 10" xfId="2007"/>
    <cellStyle name="Currency1 11" xfId="2008"/>
    <cellStyle name="Currency1 12" xfId="2009"/>
    <cellStyle name="Currency1 13" xfId="2010"/>
    <cellStyle name="Currency1 14" xfId="2011"/>
    <cellStyle name="Currency1 15" xfId="2012"/>
    <cellStyle name="Currency1 16" xfId="2013"/>
    <cellStyle name="Currency1 2" xfId="2014"/>
    <cellStyle name="Currency1 2 2" xfId="2015"/>
    <cellStyle name="Currency1 3" xfId="2016"/>
    <cellStyle name="Currency1 4" xfId="2017"/>
    <cellStyle name="Currency1 5" xfId="2018"/>
    <cellStyle name="Currency1 6" xfId="2019"/>
    <cellStyle name="Currency1 7" xfId="2020"/>
    <cellStyle name="Currency1 8" xfId="2021"/>
    <cellStyle name="Currency1 9" xfId="2022"/>
    <cellStyle name="Check Cell 2" xfId="2023"/>
    <cellStyle name="Chi phÝ kh¸c_Book1" xfId="2024"/>
    <cellStyle name="CHUONG" xfId="2025"/>
    <cellStyle name="D1" xfId="2026"/>
    <cellStyle name="Date" xfId="2027"/>
    <cellStyle name="Date 10" xfId="2028"/>
    <cellStyle name="Date 11" xfId="2029"/>
    <cellStyle name="Date 12" xfId="2030"/>
    <cellStyle name="Date 13" xfId="2031"/>
    <cellStyle name="Date 14" xfId="2032"/>
    <cellStyle name="Date 15" xfId="2033"/>
    <cellStyle name="Date 16" xfId="2034"/>
    <cellStyle name="Date 2" xfId="2035"/>
    <cellStyle name="Date 2 2" xfId="2036"/>
    <cellStyle name="Date 3" xfId="2037"/>
    <cellStyle name="Date 4" xfId="2038"/>
    <cellStyle name="Date 5" xfId="2039"/>
    <cellStyle name="Date 6" xfId="2040"/>
    <cellStyle name="Date 7" xfId="2041"/>
    <cellStyle name="Date 8" xfId="2042"/>
    <cellStyle name="Date 9" xfId="2043"/>
    <cellStyle name="Date Short" xfId="2044"/>
    <cellStyle name="Date Short 2" xfId="2045"/>
    <cellStyle name="Date_Book1" xfId="2046"/>
    <cellStyle name="DAUDE" xfId="2047"/>
    <cellStyle name="Dấu_phảy 2" xfId="2048"/>
    <cellStyle name="Debit" xfId="2049"/>
    <cellStyle name="Debit subtotal" xfId="2050"/>
    <cellStyle name="Debit Total" xfId="2051"/>
    <cellStyle name="DELTA" xfId="2052"/>
    <cellStyle name="DELTA 10" xfId="2053"/>
    <cellStyle name="DELTA 11" xfId="2054"/>
    <cellStyle name="DELTA 12" xfId="2055"/>
    <cellStyle name="DELTA 13" xfId="2056"/>
    <cellStyle name="DELTA 14" xfId="2057"/>
    <cellStyle name="DELTA 15" xfId="2058"/>
    <cellStyle name="DELTA 2" xfId="2059"/>
    <cellStyle name="DELTA 3" xfId="2060"/>
    <cellStyle name="DELTA 4" xfId="2061"/>
    <cellStyle name="DELTA 5" xfId="2062"/>
    <cellStyle name="DELTA 6" xfId="2063"/>
    <cellStyle name="DELTA 7" xfId="2064"/>
    <cellStyle name="DELTA 8" xfId="2065"/>
    <cellStyle name="DELTA 9" xfId="2066"/>
    <cellStyle name="Dezimal [0]_35ERI8T2gbIEMixb4v26icuOo" xfId="2067"/>
    <cellStyle name="Dezimal_35ERI8T2gbIEMixb4v26icuOo" xfId="2068"/>
    <cellStyle name="Dg" xfId="2069"/>
    <cellStyle name="Dgia" xfId="2070"/>
    <cellStyle name="Dgia 2" xfId="2071"/>
    <cellStyle name="Dollar (zero dec)" xfId="2072"/>
    <cellStyle name="Dollar (zero dec) 10" xfId="2073"/>
    <cellStyle name="Dollar (zero dec) 11" xfId="2074"/>
    <cellStyle name="Dollar (zero dec) 12" xfId="2075"/>
    <cellStyle name="Dollar (zero dec) 13" xfId="2076"/>
    <cellStyle name="Dollar (zero dec) 14" xfId="2077"/>
    <cellStyle name="Dollar (zero dec) 15" xfId="2078"/>
    <cellStyle name="Dollar (zero dec) 16" xfId="2079"/>
    <cellStyle name="Dollar (zero dec) 2" xfId="2080"/>
    <cellStyle name="Dollar (zero dec) 2 2" xfId="2081"/>
    <cellStyle name="Dollar (zero dec) 3" xfId="2082"/>
    <cellStyle name="Dollar (zero dec) 4" xfId="2083"/>
    <cellStyle name="Dollar (zero dec) 5" xfId="2084"/>
    <cellStyle name="Dollar (zero dec) 6" xfId="2085"/>
    <cellStyle name="Dollar (zero dec) 7" xfId="2086"/>
    <cellStyle name="Dollar (zero dec) 8" xfId="2087"/>
    <cellStyle name="Dollar (zero dec) 9" xfId="2088"/>
    <cellStyle name="Don gia" xfId="2089"/>
    <cellStyle name="Dziesi?tny [0]_Invoices2001Slovakia" xfId="2090"/>
    <cellStyle name="Dziesi?tny_Invoices2001Slovakia" xfId="2091"/>
    <cellStyle name="Dziesietny [0]_Invoices2001Slovakia" xfId="2092"/>
    <cellStyle name="Dziesiętny [0]_Invoices2001Slovakia" xfId="2093"/>
    <cellStyle name="Dziesietny [0]_Invoices2001Slovakia 2" xfId="2094"/>
    <cellStyle name="Dziesiętny [0]_Invoices2001Slovakia 2" xfId="2095"/>
    <cellStyle name="Dziesietny [0]_Invoices2001Slovakia 3" xfId="2096"/>
    <cellStyle name="Dziesiętny [0]_Invoices2001Slovakia 3" xfId="2097"/>
    <cellStyle name="Dziesietny [0]_Invoices2001Slovakia 4" xfId="2098"/>
    <cellStyle name="Dziesiętny [0]_Invoices2001Slovakia 4" xfId="2099"/>
    <cellStyle name="Dziesietny [0]_Invoices2001Slovakia 5" xfId="2100"/>
    <cellStyle name="Dziesiętny [0]_Invoices2001Slovakia 5" xfId="2101"/>
    <cellStyle name="Dziesietny [0]_Invoices2001Slovakia 6" xfId="2102"/>
    <cellStyle name="Dziesiętny [0]_Invoices2001Slovakia 6" xfId="2103"/>
    <cellStyle name="Dziesietny [0]_Invoices2001Slovakia 7" xfId="2104"/>
    <cellStyle name="Dziesiętny [0]_Invoices2001Slovakia 7" xfId="2105"/>
    <cellStyle name="Dziesietny [0]_Invoices2001Slovakia_01_Nha so 1_Dien" xfId="2106"/>
    <cellStyle name="Dziesiętny [0]_Invoices2001Slovakia_01_Nha so 1_Dien" xfId="2107"/>
    <cellStyle name="Dziesietny [0]_Invoices2001Slovakia_05-12  KH trung han 2016-2020 - Liem Thinh edited" xfId="2108"/>
    <cellStyle name="Dziesiętny [0]_Invoices2001Slovakia_05-12  KH trung han 2016-2020 - Liem Thinh edited" xfId="2109"/>
    <cellStyle name="Dziesietny [0]_Invoices2001Slovakia_10_Nha so 10_Dien1" xfId="2110"/>
    <cellStyle name="Dziesiętny [0]_Invoices2001Slovakia_10_Nha so 10_Dien1" xfId="2111"/>
    <cellStyle name="Dziesietny [0]_Invoices2001Slovakia_Book1" xfId="2112"/>
    <cellStyle name="Dziesiętny [0]_Invoices2001Slovakia_Book1" xfId="2113"/>
    <cellStyle name="Dziesietny [0]_Invoices2001Slovakia_Book1_1" xfId="2114"/>
    <cellStyle name="Dziesiętny [0]_Invoices2001Slovakia_Book1_1" xfId="2115"/>
    <cellStyle name="Dziesietny [0]_Invoices2001Slovakia_Book1_1_Book1" xfId="2116"/>
    <cellStyle name="Dziesiętny [0]_Invoices2001Slovakia_Book1_1_Book1" xfId="2117"/>
    <cellStyle name="Dziesietny [0]_Invoices2001Slovakia_Book1_2" xfId="2118"/>
    <cellStyle name="Dziesiętny [0]_Invoices2001Slovakia_Book1_2" xfId="2119"/>
    <cellStyle name="Dziesietny [0]_Invoices2001Slovakia_Book1_Nhu cau von ung truoc 2011 Tha h Hoa + Nge An gui TW" xfId="2120"/>
    <cellStyle name="Dziesiętny [0]_Invoices2001Slovakia_Book1_Nhu cau von ung truoc 2011 Tha h Hoa + Nge An gui TW" xfId="2121"/>
    <cellStyle name="Dziesietny [0]_Invoices2001Slovakia_Book1_Tong hop Cac tuyen(9-1-06)" xfId="2122"/>
    <cellStyle name="Dziesiętny [0]_Invoices2001Slovakia_Book1_Tong hop Cac tuyen(9-1-06)" xfId="2123"/>
    <cellStyle name="Dziesietny [0]_Invoices2001Slovakia_Book1_ung truoc 2011 NSTW Thanh Hoa + Nge An gui Thu 12-5" xfId="2124"/>
    <cellStyle name="Dziesiętny [0]_Invoices2001Slovakia_Book1_ung truoc 2011 NSTW Thanh Hoa + Nge An gui Thu 12-5" xfId="2125"/>
    <cellStyle name="Dziesietny [0]_Invoices2001Slovakia_Copy of 05-12  KH trung han 2016-2020 - Liem Thinh edited (1)" xfId="2126"/>
    <cellStyle name="Dziesiętny [0]_Invoices2001Slovakia_Copy of 05-12  KH trung han 2016-2020 - Liem Thinh edited (1)" xfId="2127"/>
    <cellStyle name="Dziesietny [0]_Invoices2001Slovakia_d-uong+TDT" xfId="2128"/>
    <cellStyle name="Dziesiętny [0]_Invoices2001Slovakia_KH TPCP 2016-2020 (tong hop)" xfId="2129"/>
    <cellStyle name="Dziesietny [0]_Invoices2001Slovakia_Nha bao ve(28-7-05)" xfId="2130"/>
    <cellStyle name="Dziesiętny [0]_Invoices2001Slovakia_Nha bao ve(28-7-05)" xfId="2131"/>
    <cellStyle name="Dziesietny [0]_Invoices2001Slovakia_NHA de xe nguyen du" xfId="2132"/>
    <cellStyle name="Dziesiętny [0]_Invoices2001Slovakia_NHA de xe nguyen du" xfId="2133"/>
    <cellStyle name="Dziesietny [0]_Invoices2001Slovakia_Nhalamviec VTC(25-1-05)" xfId="2134"/>
    <cellStyle name="Dziesiętny [0]_Invoices2001Slovakia_Nhalamviec VTC(25-1-05)" xfId="2135"/>
    <cellStyle name="Dziesietny [0]_Invoices2001Slovakia_Nhu cau von ung truoc 2011 Tha h Hoa + Nge An gui TW" xfId="2136"/>
    <cellStyle name="Dziesiętny [0]_Invoices2001Slovakia_TDT KHANH HOA" xfId="2137"/>
    <cellStyle name="Dziesietny [0]_Invoices2001Slovakia_TDT KHANH HOA_Tong hop Cac tuyen(9-1-06)" xfId="2138"/>
    <cellStyle name="Dziesiętny [0]_Invoices2001Slovakia_TDT KHANH HOA_Tong hop Cac tuyen(9-1-06)" xfId="2139"/>
    <cellStyle name="Dziesietny [0]_Invoices2001Slovakia_TDT quangngai" xfId="2140"/>
    <cellStyle name="Dziesiętny [0]_Invoices2001Slovakia_TDT quangngai" xfId="2141"/>
    <cellStyle name="Dziesietny [0]_Invoices2001Slovakia_TMDT(10-5-06)" xfId="2142"/>
    <cellStyle name="Dziesietny_Invoices2001Slovakia" xfId="2143"/>
    <cellStyle name="Dziesiętny_Invoices2001Slovakia" xfId="2144"/>
    <cellStyle name="Dziesietny_Invoices2001Slovakia 2" xfId="2145"/>
    <cellStyle name="Dziesiętny_Invoices2001Slovakia 2" xfId="2146"/>
    <cellStyle name="Dziesietny_Invoices2001Slovakia 3" xfId="2147"/>
    <cellStyle name="Dziesiętny_Invoices2001Slovakia 3" xfId="2148"/>
    <cellStyle name="Dziesietny_Invoices2001Slovakia 4" xfId="2149"/>
    <cellStyle name="Dziesiętny_Invoices2001Slovakia 4" xfId="2150"/>
    <cellStyle name="Dziesietny_Invoices2001Slovakia 5" xfId="2151"/>
    <cellStyle name="Dziesiętny_Invoices2001Slovakia 5" xfId="2152"/>
    <cellStyle name="Dziesietny_Invoices2001Slovakia 6" xfId="2153"/>
    <cellStyle name="Dziesiętny_Invoices2001Slovakia 6" xfId="2154"/>
    <cellStyle name="Dziesietny_Invoices2001Slovakia 7" xfId="2155"/>
    <cellStyle name="Dziesiętny_Invoices2001Slovakia 7" xfId="2156"/>
    <cellStyle name="Dziesietny_Invoices2001Slovakia_01_Nha so 1_Dien" xfId="2157"/>
    <cellStyle name="Dziesiętny_Invoices2001Slovakia_01_Nha so 1_Dien" xfId="2158"/>
    <cellStyle name="Dziesietny_Invoices2001Slovakia_05-12  KH trung han 2016-2020 - Liem Thinh edited" xfId="2159"/>
    <cellStyle name="Dziesiętny_Invoices2001Slovakia_05-12  KH trung han 2016-2020 - Liem Thinh edited" xfId="2160"/>
    <cellStyle name="Dziesietny_Invoices2001Slovakia_10_Nha so 10_Dien1" xfId="2161"/>
    <cellStyle name="Dziesiętny_Invoices2001Slovakia_10_Nha so 10_Dien1" xfId="2162"/>
    <cellStyle name="Dziesietny_Invoices2001Slovakia_Book1" xfId="2163"/>
    <cellStyle name="Dziesiętny_Invoices2001Slovakia_Book1" xfId="2164"/>
    <cellStyle name="Dziesietny_Invoices2001Slovakia_Book1_1" xfId="2165"/>
    <cellStyle name="Dziesiętny_Invoices2001Slovakia_Book1_1" xfId="2166"/>
    <cellStyle name="Dziesietny_Invoices2001Slovakia_Book1_1_Book1" xfId="2167"/>
    <cellStyle name="Dziesiętny_Invoices2001Slovakia_Book1_1_Book1" xfId="2168"/>
    <cellStyle name="Dziesietny_Invoices2001Slovakia_Book1_2" xfId="2169"/>
    <cellStyle name="Dziesiętny_Invoices2001Slovakia_Book1_2" xfId="2170"/>
    <cellStyle name="Dziesietny_Invoices2001Slovakia_Book1_Nhu cau von ung truoc 2011 Tha h Hoa + Nge An gui TW" xfId="2171"/>
    <cellStyle name="Dziesiętny_Invoices2001Slovakia_Book1_Nhu cau von ung truoc 2011 Tha h Hoa + Nge An gui TW" xfId="2172"/>
    <cellStyle name="Dziesietny_Invoices2001Slovakia_Book1_Tong hop Cac tuyen(9-1-06)" xfId="2173"/>
    <cellStyle name="Dziesiętny_Invoices2001Slovakia_Book1_Tong hop Cac tuyen(9-1-06)" xfId="2174"/>
    <cellStyle name="Dziesietny_Invoices2001Slovakia_Book1_ung truoc 2011 NSTW Thanh Hoa + Nge An gui Thu 12-5" xfId="2175"/>
    <cellStyle name="Dziesiętny_Invoices2001Slovakia_Book1_ung truoc 2011 NSTW Thanh Hoa + Nge An gui Thu 12-5" xfId="2176"/>
    <cellStyle name="Dziesietny_Invoices2001Slovakia_Copy of 05-12  KH trung han 2016-2020 - Liem Thinh edited (1)" xfId="2177"/>
    <cellStyle name="Dziesiętny_Invoices2001Slovakia_Copy of 05-12  KH trung han 2016-2020 - Liem Thinh edited (1)" xfId="2178"/>
    <cellStyle name="Dziesietny_Invoices2001Slovakia_d-uong+TDT" xfId="2179"/>
    <cellStyle name="Dziesiętny_Invoices2001Slovakia_KH TPCP 2016-2020 (tong hop)" xfId="2180"/>
    <cellStyle name="Dziesietny_Invoices2001Slovakia_Nha bao ve(28-7-05)" xfId="2181"/>
    <cellStyle name="Dziesiętny_Invoices2001Slovakia_Nha bao ve(28-7-05)" xfId="2182"/>
    <cellStyle name="Dziesietny_Invoices2001Slovakia_NHA de xe nguyen du" xfId="2183"/>
    <cellStyle name="Dziesiętny_Invoices2001Slovakia_NHA de xe nguyen du" xfId="2184"/>
    <cellStyle name="Dziesietny_Invoices2001Slovakia_Nhalamviec VTC(25-1-05)" xfId="2185"/>
    <cellStyle name="Dziesiętny_Invoices2001Slovakia_Nhalamviec VTC(25-1-05)" xfId="2186"/>
    <cellStyle name="Dziesietny_Invoices2001Slovakia_Nhu cau von ung truoc 2011 Tha h Hoa + Nge An gui TW" xfId="2187"/>
    <cellStyle name="Dziesiętny_Invoices2001Slovakia_TDT KHANH HOA" xfId="2188"/>
    <cellStyle name="Dziesietny_Invoices2001Slovakia_TDT KHANH HOA_Tong hop Cac tuyen(9-1-06)" xfId="2189"/>
    <cellStyle name="Dziesiętny_Invoices2001Slovakia_TDT KHANH HOA_Tong hop Cac tuyen(9-1-06)" xfId="2190"/>
    <cellStyle name="Dziesietny_Invoices2001Slovakia_TDT quangngai" xfId="2191"/>
    <cellStyle name="Dziesiętny_Invoices2001Slovakia_TDT quangngai" xfId="2192"/>
    <cellStyle name="Dziesietny_Invoices2001Slovakia_TMDT(10-5-06)" xfId="2193"/>
    <cellStyle name="e" xfId="2194"/>
    <cellStyle name="Enter Currency (0)" xfId="2195"/>
    <cellStyle name="Enter Currency (0) 10" xfId="2196"/>
    <cellStyle name="Enter Currency (0) 11" xfId="2197"/>
    <cellStyle name="Enter Currency (0) 12" xfId="2198"/>
    <cellStyle name="Enter Currency (0) 13" xfId="2199"/>
    <cellStyle name="Enter Currency (0) 14" xfId="2200"/>
    <cellStyle name="Enter Currency (0) 15" xfId="2201"/>
    <cellStyle name="Enter Currency (0) 16" xfId="2202"/>
    <cellStyle name="Enter Currency (0) 2" xfId="2203"/>
    <cellStyle name="Enter Currency (0) 3" xfId="2204"/>
    <cellStyle name="Enter Currency (0) 4" xfId="2205"/>
    <cellStyle name="Enter Currency (0) 5" xfId="2206"/>
    <cellStyle name="Enter Currency (0) 6" xfId="2207"/>
    <cellStyle name="Enter Currency (0) 7" xfId="2208"/>
    <cellStyle name="Enter Currency (0) 8" xfId="2209"/>
    <cellStyle name="Enter Currency (0) 9" xfId="2210"/>
    <cellStyle name="Enter Currency (2)" xfId="2211"/>
    <cellStyle name="Enter Currency (2) 10" xfId="2212"/>
    <cellStyle name="Enter Currency (2) 11" xfId="2213"/>
    <cellStyle name="Enter Currency (2) 12" xfId="2214"/>
    <cellStyle name="Enter Currency (2) 13" xfId="2215"/>
    <cellStyle name="Enter Currency (2) 14" xfId="2216"/>
    <cellStyle name="Enter Currency (2) 15" xfId="2217"/>
    <cellStyle name="Enter Currency (2) 16" xfId="2218"/>
    <cellStyle name="Enter Currency (2) 2" xfId="2219"/>
    <cellStyle name="Enter Currency (2) 3" xfId="2220"/>
    <cellStyle name="Enter Currency (2) 4" xfId="2221"/>
    <cellStyle name="Enter Currency (2) 5" xfId="2222"/>
    <cellStyle name="Enter Currency (2) 6" xfId="2223"/>
    <cellStyle name="Enter Currency (2) 7" xfId="2224"/>
    <cellStyle name="Enter Currency (2) 8" xfId="2225"/>
    <cellStyle name="Enter Currency (2) 9" xfId="2226"/>
    <cellStyle name="Enter Units (0)" xfId="2227"/>
    <cellStyle name="Enter Units (0) 10" xfId="2228"/>
    <cellStyle name="Enter Units (0) 11" xfId="2229"/>
    <cellStyle name="Enter Units (0) 12" xfId="2230"/>
    <cellStyle name="Enter Units (0) 13" xfId="2231"/>
    <cellStyle name="Enter Units (0) 14" xfId="2232"/>
    <cellStyle name="Enter Units (0) 15" xfId="2233"/>
    <cellStyle name="Enter Units (0) 16" xfId="2234"/>
    <cellStyle name="Enter Units (0) 2" xfId="2235"/>
    <cellStyle name="Enter Units (0) 3" xfId="2236"/>
    <cellStyle name="Enter Units (0) 4" xfId="2237"/>
    <cellStyle name="Enter Units (0) 5" xfId="2238"/>
    <cellStyle name="Enter Units (0) 6" xfId="2239"/>
    <cellStyle name="Enter Units (0) 7" xfId="2240"/>
    <cellStyle name="Enter Units (0) 8" xfId="2241"/>
    <cellStyle name="Enter Units (0) 9" xfId="2242"/>
    <cellStyle name="Enter Units (1)" xfId="2243"/>
    <cellStyle name="Enter Units (1) 10" xfId="2244"/>
    <cellStyle name="Enter Units (1) 11" xfId="2245"/>
    <cellStyle name="Enter Units (1) 12" xfId="2246"/>
    <cellStyle name="Enter Units (1) 13" xfId="2247"/>
    <cellStyle name="Enter Units (1) 14" xfId="2248"/>
    <cellStyle name="Enter Units (1) 15" xfId="2249"/>
    <cellStyle name="Enter Units (1) 16" xfId="2250"/>
    <cellStyle name="Enter Units (1) 2" xfId="2251"/>
    <cellStyle name="Enter Units (1) 3" xfId="2252"/>
    <cellStyle name="Enter Units (1) 4" xfId="2253"/>
    <cellStyle name="Enter Units (1) 5" xfId="2254"/>
    <cellStyle name="Enter Units (1) 6" xfId="2255"/>
    <cellStyle name="Enter Units (1) 7" xfId="2256"/>
    <cellStyle name="Enter Units (1) 8" xfId="2257"/>
    <cellStyle name="Enter Units (1) 9" xfId="2258"/>
    <cellStyle name="Enter Units (2)" xfId="2259"/>
    <cellStyle name="Enter Units (2) 10" xfId="2260"/>
    <cellStyle name="Enter Units (2) 11" xfId="2261"/>
    <cellStyle name="Enter Units (2) 12" xfId="2262"/>
    <cellStyle name="Enter Units (2) 13" xfId="2263"/>
    <cellStyle name="Enter Units (2) 14" xfId="2264"/>
    <cellStyle name="Enter Units (2) 15" xfId="2265"/>
    <cellStyle name="Enter Units (2) 16" xfId="2266"/>
    <cellStyle name="Enter Units (2) 2" xfId="2267"/>
    <cellStyle name="Enter Units (2) 3" xfId="2268"/>
    <cellStyle name="Enter Units (2) 4" xfId="2269"/>
    <cellStyle name="Enter Units (2) 5" xfId="2270"/>
    <cellStyle name="Enter Units (2) 6" xfId="2271"/>
    <cellStyle name="Enter Units (2) 7" xfId="2272"/>
    <cellStyle name="Enter Units (2) 8" xfId="2273"/>
    <cellStyle name="Enter Units (2) 9" xfId="2274"/>
    <cellStyle name="Entered" xfId="2275"/>
    <cellStyle name="Euro" xfId="2276"/>
    <cellStyle name="Euro 10" xfId="2277"/>
    <cellStyle name="Euro 11" xfId="2278"/>
    <cellStyle name="Euro 12" xfId="2279"/>
    <cellStyle name="Euro 13" xfId="2280"/>
    <cellStyle name="Euro 14" xfId="2281"/>
    <cellStyle name="Euro 15" xfId="2282"/>
    <cellStyle name="Euro 16" xfId="2283"/>
    <cellStyle name="Euro 2" xfId="2284"/>
    <cellStyle name="Euro 3" xfId="2285"/>
    <cellStyle name="Euro 4" xfId="2286"/>
    <cellStyle name="Euro 5" xfId="2287"/>
    <cellStyle name="Euro 6" xfId="2288"/>
    <cellStyle name="Euro 7" xfId="2289"/>
    <cellStyle name="Euro 8" xfId="2290"/>
    <cellStyle name="Euro 9" xfId="2291"/>
    <cellStyle name="Excel Built-in Normal" xfId="2292"/>
    <cellStyle name="Explanatory Text 2" xfId="2293"/>
    <cellStyle name="f" xfId="2294"/>
    <cellStyle name="f_Danhmuc_Quyhoach2009" xfId="2295"/>
    <cellStyle name="f_Danhmuc_Quyhoach2009 2" xfId="2296"/>
    <cellStyle name="f_Danhmuc_Quyhoach2009 2 2" xfId="2297"/>
    <cellStyle name="Fixed" xfId="2298"/>
    <cellStyle name="Fixed 10" xfId="2299"/>
    <cellStyle name="Fixed 11" xfId="2300"/>
    <cellStyle name="Fixed 12" xfId="2301"/>
    <cellStyle name="Fixed 13" xfId="2302"/>
    <cellStyle name="Fixed 14" xfId="2303"/>
    <cellStyle name="Fixed 15" xfId="2304"/>
    <cellStyle name="Fixed 16" xfId="2305"/>
    <cellStyle name="Fixed 2" xfId="2306"/>
    <cellStyle name="Fixed 2 2" xfId="2307"/>
    <cellStyle name="Fixed 3" xfId="2308"/>
    <cellStyle name="Fixed 4" xfId="2309"/>
    <cellStyle name="Fixed 5" xfId="2310"/>
    <cellStyle name="Fixed 6" xfId="2311"/>
    <cellStyle name="Fixed 7" xfId="2312"/>
    <cellStyle name="Fixed 8" xfId="2313"/>
    <cellStyle name="Fixed 9" xfId="2314"/>
    <cellStyle name="Font Britannic16" xfId="2315"/>
    <cellStyle name="Font Britannic18" xfId="2316"/>
    <cellStyle name="Font CenturyCond 18" xfId="2317"/>
    <cellStyle name="Font Cond20" xfId="2318"/>
    <cellStyle name="Font LucidaSans16" xfId="2319"/>
    <cellStyle name="Font NewCenturyCond18" xfId="2320"/>
    <cellStyle name="Font Ottawa14" xfId="2321"/>
    <cellStyle name="Font Ottawa16" xfId="2322"/>
    <cellStyle name="Good 2" xfId="2323"/>
    <cellStyle name="Grey" xfId="2324"/>
    <cellStyle name="Grey 10" xfId="2325"/>
    <cellStyle name="Grey 11" xfId="2326"/>
    <cellStyle name="Grey 12" xfId="2327"/>
    <cellStyle name="Grey 13" xfId="2328"/>
    <cellStyle name="Grey 14" xfId="2329"/>
    <cellStyle name="Grey 15" xfId="2330"/>
    <cellStyle name="Grey 16" xfId="2331"/>
    <cellStyle name="Grey 2" xfId="2332"/>
    <cellStyle name="Grey 3" xfId="2333"/>
    <cellStyle name="Grey 4" xfId="2334"/>
    <cellStyle name="Grey 5" xfId="2335"/>
    <cellStyle name="Grey 6" xfId="2336"/>
    <cellStyle name="Grey 7" xfId="2337"/>
    <cellStyle name="Grey 8" xfId="2338"/>
    <cellStyle name="Grey 9" xfId="2339"/>
    <cellStyle name="Grey_KH TPCP 2016-2020 (tong hop)" xfId="2340"/>
    <cellStyle name="Group" xfId="2341"/>
    <cellStyle name="gia" xfId="2342"/>
    <cellStyle name="H" xfId="2343"/>
    <cellStyle name="ha" xfId="2344"/>
    <cellStyle name="HAI" xfId="2345"/>
    <cellStyle name="Head 1" xfId="2346"/>
    <cellStyle name="HEADER" xfId="2347"/>
    <cellStyle name="HEADER 2" xfId="2348"/>
    <cellStyle name="Header1" xfId="2349"/>
    <cellStyle name="Header1 2" xfId="2350"/>
    <cellStyle name="Header2" xfId="2351"/>
    <cellStyle name="Header2 2" xfId="2352"/>
    <cellStyle name="Heading" xfId="2353"/>
    <cellStyle name="Heading 1 2" xfId="2354"/>
    <cellStyle name="Heading 2 2" xfId="2355"/>
    <cellStyle name="Heading 3 2" xfId="2356"/>
    <cellStyle name="Heading 4 2" xfId="2357"/>
    <cellStyle name="Heading No Underline" xfId="2358"/>
    <cellStyle name="Heading With Underline" xfId="2359"/>
    <cellStyle name="HEADING1" xfId="2360"/>
    <cellStyle name="HEADING2" xfId="2361"/>
    <cellStyle name="HEADINGS" xfId="2362"/>
    <cellStyle name="HEADINGSTOP" xfId="2363"/>
    <cellStyle name="headoption" xfId="2364"/>
    <cellStyle name="headoption 2" xfId="2365"/>
    <cellStyle name="headoption 3" xfId="2366"/>
    <cellStyle name="Hoa-Scholl" xfId="2367"/>
    <cellStyle name="Hoa-Scholl 2" xfId="2368"/>
    <cellStyle name="HUY" xfId="2369"/>
    <cellStyle name="Hyperlink_Nhu%20cau%20KH%202010%20%28ODA%29(1) 2" xfId="4262"/>
    <cellStyle name="i phÝ kh¸c_B¶ng 2" xfId="2370"/>
    <cellStyle name="I.3" xfId="2371"/>
    <cellStyle name="i·0" xfId="2372"/>
    <cellStyle name="i·0 2" xfId="2373"/>
    <cellStyle name="ï-¾È»ê_BiÓu TB" xfId="2374"/>
    <cellStyle name="Input [yellow]" xfId="2375"/>
    <cellStyle name="Input [yellow] 10" xfId="2376"/>
    <cellStyle name="Input [yellow] 11" xfId="2377"/>
    <cellStyle name="Input [yellow] 12" xfId="2378"/>
    <cellStyle name="Input [yellow] 13" xfId="2379"/>
    <cellStyle name="Input [yellow] 14" xfId="2380"/>
    <cellStyle name="Input [yellow] 15" xfId="2381"/>
    <cellStyle name="Input [yellow] 16" xfId="2382"/>
    <cellStyle name="Input [yellow] 2" xfId="2383"/>
    <cellStyle name="Input [yellow] 2 2" xfId="2384"/>
    <cellStyle name="Input [yellow] 3" xfId="2385"/>
    <cellStyle name="Input [yellow] 4" xfId="2386"/>
    <cellStyle name="Input [yellow] 5" xfId="2387"/>
    <cellStyle name="Input [yellow] 6" xfId="2388"/>
    <cellStyle name="Input [yellow] 7" xfId="2389"/>
    <cellStyle name="Input [yellow] 8" xfId="2390"/>
    <cellStyle name="Input [yellow] 9" xfId="2391"/>
    <cellStyle name="Input [yellow]_KH TPCP 2016-2020 (tong hop)" xfId="2392"/>
    <cellStyle name="Input 2" xfId="2393"/>
    <cellStyle name="Input 3" xfId="2394"/>
    <cellStyle name="Input 4" xfId="2395"/>
    <cellStyle name="Input 5" xfId="2396"/>
    <cellStyle name="Input 6" xfId="2397"/>
    <cellStyle name="Input 7" xfId="2398"/>
    <cellStyle name="k_TONG HOP KINH PHI" xfId="2399"/>
    <cellStyle name="k_TONG HOP KINH PHI_!1 1 bao cao giao KH ve HTCMT vung TNB   12-12-2011" xfId="2400"/>
    <cellStyle name="k_TONG HOP KINH PHI_Bieu4HTMT" xfId="2401"/>
    <cellStyle name="k_TONG HOP KINH PHI_Bieu4HTMT_!1 1 bao cao giao KH ve HTCMT vung TNB   12-12-2011" xfId="2402"/>
    <cellStyle name="k_TONG HOP KINH PHI_Bieu4HTMT_KH TPCP vung TNB (03-1-2012)" xfId="2403"/>
    <cellStyle name="k_TONG HOP KINH PHI_KH TPCP vung TNB (03-1-2012)" xfId="2404"/>
    <cellStyle name="k_ÿÿÿÿÿ" xfId="2405"/>
    <cellStyle name="k_ÿÿÿÿÿ_!1 1 bao cao giao KH ve HTCMT vung TNB   12-12-2011" xfId="2406"/>
    <cellStyle name="k_ÿÿÿÿÿ_1" xfId="2407"/>
    <cellStyle name="k_ÿÿÿÿÿ_2" xfId="2408"/>
    <cellStyle name="k_ÿÿÿÿÿ_2_!1 1 bao cao giao KH ve HTCMT vung TNB   12-12-2011" xfId="2409"/>
    <cellStyle name="k_ÿÿÿÿÿ_2_Bieu4HTMT" xfId="2410"/>
    <cellStyle name="k_ÿÿÿÿÿ_2_Bieu4HTMT_!1 1 bao cao giao KH ve HTCMT vung TNB   12-12-2011" xfId="2411"/>
    <cellStyle name="k_ÿÿÿÿÿ_2_Bieu4HTMT_KH TPCP vung TNB (03-1-2012)" xfId="2412"/>
    <cellStyle name="k_ÿÿÿÿÿ_2_KH TPCP vung TNB (03-1-2012)" xfId="2413"/>
    <cellStyle name="k_ÿÿÿÿÿ_Bieu4HTMT" xfId="2414"/>
    <cellStyle name="k_ÿÿÿÿÿ_Bieu4HTMT_!1 1 bao cao giao KH ve HTCMT vung TNB   12-12-2011" xfId="2415"/>
    <cellStyle name="k_ÿÿÿÿÿ_Bieu4HTMT_KH TPCP vung TNB (03-1-2012)" xfId="2416"/>
    <cellStyle name="k_ÿÿÿÿÿ_KH TPCP vung TNB (03-1-2012)" xfId="2417"/>
    <cellStyle name="kh¸c_Bang Chi tieu" xfId="2418"/>
    <cellStyle name="khanh" xfId="2419"/>
    <cellStyle name="khung" xfId="2420"/>
    <cellStyle name="Ledger 17 x 11 in" xfId="2421"/>
    <cellStyle name="left" xfId="2422"/>
    <cellStyle name="Line" xfId="2423"/>
    <cellStyle name="Link Currency (0)" xfId="2424"/>
    <cellStyle name="Link Currency (0) 10" xfId="2425"/>
    <cellStyle name="Link Currency (0) 11" xfId="2426"/>
    <cellStyle name="Link Currency (0) 12" xfId="2427"/>
    <cellStyle name="Link Currency (0) 13" xfId="2428"/>
    <cellStyle name="Link Currency (0) 14" xfId="2429"/>
    <cellStyle name="Link Currency (0) 15" xfId="2430"/>
    <cellStyle name="Link Currency (0) 16" xfId="2431"/>
    <cellStyle name="Link Currency (0) 2" xfId="2432"/>
    <cellStyle name="Link Currency (0) 3" xfId="2433"/>
    <cellStyle name="Link Currency (0) 4" xfId="2434"/>
    <cellStyle name="Link Currency (0) 5" xfId="2435"/>
    <cellStyle name="Link Currency (0) 6" xfId="2436"/>
    <cellStyle name="Link Currency (0) 7" xfId="2437"/>
    <cellStyle name="Link Currency (0) 8" xfId="2438"/>
    <cellStyle name="Link Currency (0) 9" xfId="2439"/>
    <cellStyle name="Link Currency (2)" xfId="2440"/>
    <cellStyle name="Link Currency (2) 10" xfId="2441"/>
    <cellStyle name="Link Currency (2) 11" xfId="2442"/>
    <cellStyle name="Link Currency (2) 12" xfId="2443"/>
    <cellStyle name="Link Currency (2) 13" xfId="2444"/>
    <cellStyle name="Link Currency (2) 14" xfId="2445"/>
    <cellStyle name="Link Currency (2) 15" xfId="2446"/>
    <cellStyle name="Link Currency (2) 16" xfId="2447"/>
    <cellStyle name="Link Currency (2) 2" xfId="2448"/>
    <cellStyle name="Link Currency (2) 3" xfId="2449"/>
    <cellStyle name="Link Currency (2) 4" xfId="2450"/>
    <cellStyle name="Link Currency (2) 5" xfId="2451"/>
    <cellStyle name="Link Currency (2) 6" xfId="2452"/>
    <cellStyle name="Link Currency (2) 7" xfId="2453"/>
    <cellStyle name="Link Currency (2) 8" xfId="2454"/>
    <cellStyle name="Link Currency (2) 9" xfId="2455"/>
    <cellStyle name="Link Units (0)" xfId="2456"/>
    <cellStyle name="Link Units (0) 10" xfId="2457"/>
    <cellStyle name="Link Units (0) 11" xfId="2458"/>
    <cellStyle name="Link Units (0) 12" xfId="2459"/>
    <cellStyle name="Link Units (0) 13" xfId="2460"/>
    <cellStyle name="Link Units (0) 14" xfId="2461"/>
    <cellStyle name="Link Units (0) 15" xfId="2462"/>
    <cellStyle name="Link Units (0) 16" xfId="2463"/>
    <cellStyle name="Link Units (0) 2" xfId="2464"/>
    <cellStyle name="Link Units (0) 3" xfId="2465"/>
    <cellStyle name="Link Units (0) 4" xfId="2466"/>
    <cellStyle name="Link Units (0) 5" xfId="2467"/>
    <cellStyle name="Link Units (0) 6" xfId="2468"/>
    <cellStyle name="Link Units (0) 7" xfId="2469"/>
    <cellStyle name="Link Units (0) 8" xfId="2470"/>
    <cellStyle name="Link Units (0) 9" xfId="2471"/>
    <cellStyle name="Link Units (1)" xfId="2472"/>
    <cellStyle name="Link Units (1) 10" xfId="2473"/>
    <cellStyle name="Link Units (1) 11" xfId="2474"/>
    <cellStyle name="Link Units (1) 12" xfId="2475"/>
    <cellStyle name="Link Units (1) 13" xfId="2476"/>
    <cellStyle name="Link Units (1) 14" xfId="2477"/>
    <cellStyle name="Link Units (1) 15" xfId="2478"/>
    <cellStyle name="Link Units (1) 16" xfId="2479"/>
    <cellStyle name="Link Units (1) 2" xfId="2480"/>
    <cellStyle name="Link Units (1) 3" xfId="2481"/>
    <cellStyle name="Link Units (1) 4" xfId="2482"/>
    <cellStyle name="Link Units (1) 5" xfId="2483"/>
    <cellStyle name="Link Units (1) 6" xfId="2484"/>
    <cellStyle name="Link Units (1) 7" xfId="2485"/>
    <cellStyle name="Link Units (1) 8" xfId="2486"/>
    <cellStyle name="Link Units (1) 9" xfId="2487"/>
    <cellStyle name="Link Units (2)" xfId="2488"/>
    <cellStyle name="Link Units (2) 10" xfId="2489"/>
    <cellStyle name="Link Units (2) 11" xfId="2490"/>
    <cellStyle name="Link Units (2) 12" xfId="2491"/>
    <cellStyle name="Link Units (2) 13" xfId="2492"/>
    <cellStyle name="Link Units (2) 14" xfId="2493"/>
    <cellStyle name="Link Units (2) 15" xfId="2494"/>
    <cellStyle name="Link Units (2) 16" xfId="2495"/>
    <cellStyle name="Link Units (2) 2" xfId="2496"/>
    <cellStyle name="Link Units (2) 3" xfId="2497"/>
    <cellStyle name="Link Units (2) 4" xfId="2498"/>
    <cellStyle name="Link Units (2) 5" xfId="2499"/>
    <cellStyle name="Link Units (2) 6" xfId="2500"/>
    <cellStyle name="Link Units (2) 7" xfId="2501"/>
    <cellStyle name="Link Units (2) 8" xfId="2502"/>
    <cellStyle name="Link Units (2) 9" xfId="2503"/>
    <cellStyle name="Linked Cell 2" xfId="2504"/>
    <cellStyle name="Loai CBDT" xfId="2505"/>
    <cellStyle name="Loai CT" xfId="2506"/>
    <cellStyle name="Loai GD" xfId="2507"/>
    <cellStyle name="MAU" xfId="2508"/>
    <cellStyle name="MAU 2" xfId="2509"/>
    <cellStyle name="Millares [0]_Well Timing" xfId="2510"/>
    <cellStyle name="Millares_Well Timing" xfId="2511"/>
    <cellStyle name="Milliers [0]_      " xfId="2512"/>
    <cellStyle name="Milliers_      " xfId="2513"/>
    <cellStyle name="Model" xfId="2514"/>
    <cellStyle name="Model 2" xfId="2515"/>
    <cellStyle name="moi" xfId="2516"/>
    <cellStyle name="moi 2" xfId="2517"/>
    <cellStyle name="moi 3" xfId="2518"/>
    <cellStyle name="Moneda [0]_Well Timing" xfId="2519"/>
    <cellStyle name="Moneda_Well Timing" xfId="2520"/>
    <cellStyle name="Monétaire [0]_      " xfId="2521"/>
    <cellStyle name="Monétaire_      " xfId="2522"/>
    <cellStyle name="n" xfId="2523"/>
    <cellStyle name="Neutral 2" xfId="2524"/>
    <cellStyle name="New" xfId="2525"/>
    <cellStyle name="New Times Roman" xfId="2526"/>
    <cellStyle name="no dec" xfId="2527"/>
    <cellStyle name="no dec 2" xfId="2528"/>
    <cellStyle name="no dec 2 2" xfId="2529"/>
    <cellStyle name="ÑONVÒ" xfId="2530"/>
    <cellStyle name="ÑONVÒ 2" xfId="2531"/>
    <cellStyle name="Normal" xfId="0" builtinId="0"/>
    <cellStyle name="Normal - Style1" xfId="2532"/>
    <cellStyle name="Normal - Style1 2" xfId="2533"/>
    <cellStyle name="Normal - Style1 3" xfId="2534"/>
    <cellStyle name="Normal - Style1_KH TPCP 2016-2020 (tong hop)" xfId="2535"/>
    <cellStyle name="Normal - 유형1" xfId="2536"/>
    <cellStyle name="Normal 10" xfId="2537"/>
    <cellStyle name="Normal 10 2" xfId="2538"/>
    <cellStyle name="Normal 10 3" xfId="2539"/>
    <cellStyle name="Normal 10 3 2" xfId="2540"/>
    <cellStyle name="Normal 10 4" xfId="2541"/>
    <cellStyle name="Normal 10 5" xfId="2542"/>
    <cellStyle name="Normal 10 6" xfId="2543"/>
    <cellStyle name="Normal 10_05-12  KH trung han 2016-2020 - Liem Thinh edited" xfId="2544"/>
    <cellStyle name="Normal 11" xfId="2545"/>
    <cellStyle name="Normal 11 2" xfId="2546"/>
    <cellStyle name="Normal 11 2 2" xfId="2547"/>
    <cellStyle name="Normal 11 3" xfId="2548"/>
    <cellStyle name="Normal 11 3 2" xfId="2549"/>
    <cellStyle name="Normal 11 3 3" xfId="4255"/>
    <cellStyle name="Normal 11 3 4" xfId="4260"/>
    <cellStyle name="Normal 12" xfId="2550"/>
    <cellStyle name="Normal 12 2" xfId="2551"/>
    <cellStyle name="Normal 12 3" xfId="2552"/>
    <cellStyle name="Normal 13" xfId="2553"/>
    <cellStyle name="Normal 13 2" xfId="2554"/>
    <cellStyle name="Normal 14" xfId="2555"/>
    <cellStyle name="Normal 14 2" xfId="2556"/>
    <cellStyle name="Normal 14 3" xfId="2557"/>
    <cellStyle name="Normal 15" xfId="2558"/>
    <cellStyle name="Normal 15 2" xfId="2559"/>
    <cellStyle name="Normal 15 3" xfId="2560"/>
    <cellStyle name="Normal 16" xfId="9"/>
    <cellStyle name="Normal 16 2" xfId="2561"/>
    <cellStyle name="Normal 16 2 2" xfId="2562"/>
    <cellStyle name="Normal 16 2 2 2" xfId="2563"/>
    <cellStyle name="Normal 16 2 3" xfId="2564"/>
    <cellStyle name="Normal 16 2 3 2" xfId="2565"/>
    <cellStyle name="Normal 16 2 4" xfId="2566"/>
    <cellStyle name="Normal 16 3" xfId="2567"/>
    <cellStyle name="Normal 16 4" xfId="2568"/>
    <cellStyle name="Normal 16 4 2" xfId="2569"/>
    <cellStyle name="Normal 16 5" xfId="2570"/>
    <cellStyle name="Normal 16 5 2" xfId="2571"/>
    <cellStyle name="Normal 17" xfId="2572"/>
    <cellStyle name="Normal 17 2" xfId="2573"/>
    <cellStyle name="Normal 17 3 2" xfId="2574"/>
    <cellStyle name="Normal 17 3 2 2" xfId="2575"/>
    <cellStyle name="Normal 17 3 2 2 2" xfId="2576"/>
    <cellStyle name="Normal 17 3 2 3" xfId="2577"/>
    <cellStyle name="Normal 17 3 2 3 2" xfId="2578"/>
    <cellStyle name="Normal 17 3 2 4" xfId="2579"/>
    <cellStyle name="Normal 18" xfId="2580"/>
    <cellStyle name="Normal 18 2" xfId="2581"/>
    <cellStyle name="Normal 18 2 2" xfId="2582"/>
    <cellStyle name="Normal 18 3" xfId="2583"/>
    <cellStyle name="Normal 18_05-12  KH trung han 2016-2020 - Liem Thinh edited" xfId="2584"/>
    <cellStyle name="Normal 19" xfId="2585"/>
    <cellStyle name="Normal 19 2" xfId="2586"/>
    <cellStyle name="Normal 19 3" xfId="2587"/>
    <cellStyle name="Normal 2" xfId="1"/>
    <cellStyle name="Normal 2 10" xfId="2589"/>
    <cellStyle name="Normal 2 10 2" xfId="2590"/>
    <cellStyle name="Normal 2 11" xfId="2591"/>
    <cellStyle name="Normal 2 11 2" xfId="2592"/>
    <cellStyle name="Normal 2 12" xfId="2593"/>
    <cellStyle name="Normal 2 12 2" xfId="2594"/>
    <cellStyle name="Normal 2 13" xfId="2595"/>
    <cellStyle name="Normal 2 13 2" xfId="2596"/>
    <cellStyle name="Normal 2 14" xfId="2597"/>
    <cellStyle name="Normal 2 14 2" xfId="2598"/>
    <cellStyle name="Normal 2 14_Phuongangiao 1-giaoxulykythuat" xfId="4231"/>
    <cellStyle name="Normal 2 15" xfId="2599"/>
    <cellStyle name="Normal 2 16" xfId="2600"/>
    <cellStyle name="Normal 2 17" xfId="2601"/>
    <cellStyle name="Normal 2 18" xfId="2602"/>
    <cellStyle name="Normal 2 19" xfId="2603"/>
    <cellStyle name="Normal 2 2" xfId="2"/>
    <cellStyle name="Normal 2 2 10" xfId="2605"/>
    <cellStyle name="Normal 2 2 10 2" xfId="2606"/>
    <cellStyle name="Normal 2 2 11" xfId="2607"/>
    <cellStyle name="Normal 2 2 12" xfId="2608"/>
    <cellStyle name="Normal 2 2 13" xfId="2609"/>
    <cellStyle name="Normal 2 2 14" xfId="2610"/>
    <cellStyle name="Normal 2 2 15" xfId="2611"/>
    <cellStyle name="Normal 2 2 16" xfId="2604"/>
    <cellStyle name="Normal 2 2 2" xfId="2612"/>
    <cellStyle name="Normal 2 2 2 2" xfId="2613"/>
    <cellStyle name="Normal 2 2 2 3" xfId="2614"/>
    <cellStyle name="Normal 2 2 3" xfId="2615"/>
    <cellStyle name="Normal 2 2 4" xfId="2616"/>
    <cellStyle name="Normal 2 2 4 2" xfId="2617"/>
    <cellStyle name="Normal 2 2 4 3" xfId="2618"/>
    <cellStyle name="Normal 2 2 5" xfId="2619"/>
    <cellStyle name="Normal 2 2 6" xfId="2620"/>
    <cellStyle name="Normal 2 2 7" xfId="2621"/>
    <cellStyle name="Normal 2 2 8" xfId="2622"/>
    <cellStyle name="Normal 2 2 9" xfId="2623"/>
    <cellStyle name="Normal 2 2_Bieu chi tiet tang quy mo, dch ky thuat 4" xfId="4238"/>
    <cellStyle name="Normal 2 20" xfId="2624"/>
    <cellStyle name="Normal 2 21" xfId="2625"/>
    <cellStyle name="Normal 2 22" xfId="2626"/>
    <cellStyle name="Normal 2 23" xfId="2627"/>
    <cellStyle name="Normal 2 24" xfId="2628"/>
    <cellStyle name="Normal 2 25" xfId="2629"/>
    <cellStyle name="Normal 2 26" xfId="2630"/>
    <cellStyle name="Normal 2 26 2" xfId="2631"/>
    <cellStyle name="Normal 2 27" xfId="4261"/>
    <cellStyle name="Normal 2 28" xfId="2588"/>
    <cellStyle name="Normal 2 3" xfId="2632"/>
    <cellStyle name="Normal 2 3 2" xfId="2633"/>
    <cellStyle name="Normal 2 3 2 2" xfId="2634"/>
    <cellStyle name="Normal 2 3 3" xfId="2635"/>
    <cellStyle name="Normal 2 32" xfId="2636"/>
    <cellStyle name="Normal 2 4" xfId="2637"/>
    <cellStyle name="Normal 2 4 2" xfId="2638"/>
    <cellStyle name="Normal 2 4 2 2" xfId="2639"/>
    <cellStyle name="Normal 2 4 3" xfId="2640"/>
    <cellStyle name="Normal 2 4 3 2" xfId="2641"/>
    <cellStyle name="Normal 2 5" xfId="2642"/>
    <cellStyle name="Normal 2 5 2" xfId="2643"/>
    <cellStyle name="Normal 2 6" xfId="2644"/>
    <cellStyle name="Normal 2 6 2" xfId="2645"/>
    <cellStyle name="Normal 2 7" xfId="2646"/>
    <cellStyle name="Normal 2 7 2" xfId="2647"/>
    <cellStyle name="Normal 2 8" xfId="2648"/>
    <cellStyle name="Normal 2 8 2" xfId="2649"/>
    <cellStyle name="Normal 2 9" xfId="2650"/>
    <cellStyle name="Normal 2 9 2" xfId="2651"/>
    <cellStyle name="Normal 2_05-12  KH trung han 2016-2020 - Liem Thinh edited" xfId="2652"/>
    <cellStyle name="Normal 20" xfId="2653"/>
    <cellStyle name="Normal 20 2" xfId="2654"/>
    <cellStyle name="Normal 21" xfId="2655"/>
    <cellStyle name="Normal 21 2" xfId="2656"/>
    <cellStyle name="Normal 22" xfId="2657"/>
    <cellStyle name="Normal 22 2" xfId="2658"/>
    <cellStyle name="Normal 23" xfId="2659"/>
    <cellStyle name="Normal 23 2" xfId="2660"/>
    <cellStyle name="Normal 23 3" xfId="2661"/>
    <cellStyle name="Normal 24" xfId="2662"/>
    <cellStyle name="Normal 24 2" xfId="2663"/>
    <cellStyle name="Normal 24 2 2" xfId="2664"/>
    <cellStyle name="Normal 25" xfId="2665"/>
    <cellStyle name="Normal 25 2" xfId="2666"/>
    <cellStyle name="Normal 25 3" xfId="2667"/>
    <cellStyle name="Normal 26" xfId="2668"/>
    <cellStyle name="Normal 26 2" xfId="2669"/>
    <cellStyle name="Normal 27" xfId="2670"/>
    <cellStyle name="Normal 27 2" xfId="2671"/>
    <cellStyle name="Normal 28" xfId="2672"/>
    <cellStyle name="Normal 28 2" xfId="2673"/>
    <cellStyle name="Normal 29" xfId="2674"/>
    <cellStyle name="Normal 29 2" xfId="2675"/>
    <cellStyle name="Normal 3" xfId="6"/>
    <cellStyle name="Normal 3 10" xfId="2676"/>
    <cellStyle name="Normal 3 11" xfId="2677"/>
    <cellStyle name="Normal 3 12" xfId="2678"/>
    <cellStyle name="Normal 3 13" xfId="2679"/>
    <cellStyle name="Normal 3 14" xfId="2680"/>
    <cellStyle name="Normal 3 15" xfId="2681"/>
    <cellStyle name="Normal 3 16" xfId="2682"/>
    <cellStyle name="Normal 3 17" xfId="2683"/>
    <cellStyle name="Normal 3 18" xfId="2684"/>
    <cellStyle name="Normal 3 2" xfId="2685"/>
    <cellStyle name="Normal 3 2 2" xfId="2686"/>
    <cellStyle name="Normal 3 2 2 2" xfId="2687"/>
    <cellStyle name="Normal 3 2 3" xfId="2688"/>
    <cellStyle name="Normal 3 2 3 2" xfId="5"/>
    <cellStyle name="Normal 3 2 4" xfId="10"/>
    <cellStyle name="Normal 3 2 5" xfId="2689"/>
    <cellStyle name="Normal 3 2 5 2" xfId="2690"/>
    <cellStyle name="Normal 3 2 6" xfId="2691"/>
    <cellStyle name="Normal 3 2 6 2" xfId="2692"/>
    <cellStyle name="Normal 3 2 7" xfId="2693"/>
    <cellStyle name="Normal 3 3" xfId="2694"/>
    <cellStyle name="Normal 3 3 2" xfId="2695"/>
    <cellStyle name="Normal 3 4" xfId="4"/>
    <cellStyle name="Normal 3 4 2" xfId="2696"/>
    <cellStyle name="Normal 3 5" xfId="2697"/>
    <cellStyle name="Normal 3 6" xfId="2698"/>
    <cellStyle name="Normal 3 7" xfId="2699"/>
    <cellStyle name="Normal 3 8" xfId="2700"/>
    <cellStyle name="Normal 3 9" xfId="2701"/>
    <cellStyle name="Normal 3_Bieu TH TPCP Vung TNB ngay 4-1-2012" xfId="4258"/>
    <cellStyle name="Normal 30" xfId="2702"/>
    <cellStyle name="Normal 30 2" xfId="2703"/>
    <cellStyle name="Normal 30 2 2" xfId="2704"/>
    <cellStyle name="Normal 30 3" xfId="2705"/>
    <cellStyle name="Normal 30 3 2" xfId="2706"/>
    <cellStyle name="Normal 30 4" xfId="2707"/>
    <cellStyle name="Normal 31" xfId="2708"/>
    <cellStyle name="Normal 31 2" xfId="2709"/>
    <cellStyle name="Normal 31 2 2" xfId="2710"/>
    <cellStyle name="Normal 31 3" xfId="2711"/>
    <cellStyle name="Normal 31 3 2" xfId="2712"/>
    <cellStyle name="Normal 31 4" xfId="2713"/>
    <cellStyle name="Normal 32" xfId="2714"/>
    <cellStyle name="Normal 32 2" xfId="2715"/>
    <cellStyle name="Normal 32 2 2" xfId="2716"/>
    <cellStyle name="Normal 33" xfId="2717"/>
    <cellStyle name="Normal 33 2" xfId="2718"/>
    <cellStyle name="Normal 34" xfId="2719"/>
    <cellStyle name="Normal 35" xfId="2720"/>
    <cellStyle name="Normal 36" xfId="2721"/>
    <cellStyle name="Normal 37" xfId="2722"/>
    <cellStyle name="Normal 37 2" xfId="2723"/>
    <cellStyle name="Normal 37 2 2" xfId="2724"/>
    <cellStyle name="Normal 37 2 3" xfId="2725"/>
    <cellStyle name="Normal 37 3" xfId="2726"/>
    <cellStyle name="Normal 37 3 2" xfId="2727"/>
    <cellStyle name="Normal 37 4" xfId="2728"/>
    <cellStyle name="Normal 38" xfId="2729"/>
    <cellStyle name="Normal 38 2" xfId="2730"/>
    <cellStyle name="Normal 38 2 2" xfId="2731"/>
    <cellStyle name="Normal 39" xfId="2732"/>
    <cellStyle name="Normal 39 2" xfId="2733"/>
    <cellStyle name="Normal 39 2 2" xfId="2734"/>
    <cellStyle name="Normal 39 3" xfId="2735"/>
    <cellStyle name="Normal 39 3 2" xfId="2736"/>
    <cellStyle name="Normal 4" xfId="2737"/>
    <cellStyle name="Normal 4 10" xfId="2738"/>
    <cellStyle name="Normal 4 11" xfId="2739"/>
    <cellStyle name="Normal 4 12" xfId="2740"/>
    <cellStyle name="Normal 4 13" xfId="2741"/>
    <cellStyle name="Normal 4 14" xfId="2742"/>
    <cellStyle name="Normal 4 15" xfId="2743"/>
    <cellStyle name="Normal 4 16" xfId="2744"/>
    <cellStyle name="Normal 4 17" xfId="2745"/>
    <cellStyle name="Normal 4 2" xfId="2746"/>
    <cellStyle name="Normal 4 2 2" xfId="2747"/>
    <cellStyle name="Normal 4 3" xfId="2748"/>
    <cellStyle name="Normal 4 4" xfId="2749"/>
    <cellStyle name="Normal 4 5" xfId="2750"/>
    <cellStyle name="Normal 4 6" xfId="2751"/>
    <cellStyle name="Normal 4 7" xfId="2752"/>
    <cellStyle name="Normal 4 8" xfId="2753"/>
    <cellStyle name="Normal 4 9" xfId="2754"/>
    <cellStyle name="Normal 4_Bang bieu" xfId="4263"/>
    <cellStyle name="Normal 40" xfId="2755"/>
    <cellStyle name="Normal 41" xfId="2756"/>
    <cellStyle name="Normal 42" xfId="2757"/>
    <cellStyle name="Normal 43" xfId="2758"/>
    <cellStyle name="Normal 44" xfId="2759"/>
    <cellStyle name="Normal 45" xfId="2760"/>
    <cellStyle name="Normal 46" xfId="2761"/>
    <cellStyle name="Normal 46 2" xfId="2762"/>
    <cellStyle name="Normal 47" xfId="2763"/>
    <cellStyle name="Normal 48" xfId="2764"/>
    <cellStyle name="Normal 49" xfId="2765"/>
    <cellStyle name="Normal 5" xfId="2766"/>
    <cellStyle name="Normal 5 2" xfId="2767"/>
    <cellStyle name="Normal 5 2 2" xfId="2768"/>
    <cellStyle name="Normal 50" xfId="2769"/>
    <cellStyle name="Normal 51" xfId="2770"/>
    <cellStyle name="Normal 52" xfId="4254"/>
    <cellStyle name="Normal 53" xfId="4256"/>
    <cellStyle name="Normal 54" xfId="4259"/>
    <cellStyle name="Normal 55" xfId="3"/>
    <cellStyle name="Normal 6" xfId="2771"/>
    <cellStyle name="Normal 6 10" xfId="2772"/>
    <cellStyle name="Normal 6 11" xfId="2773"/>
    <cellStyle name="Normal 6 12" xfId="2774"/>
    <cellStyle name="Normal 6 13" xfId="2775"/>
    <cellStyle name="Normal 6 14" xfId="2776"/>
    <cellStyle name="Normal 6 15" xfId="2777"/>
    <cellStyle name="Normal 6 16" xfId="2778"/>
    <cellStyle name="Normal 6 2" xfId="2779"/>
    <cellStyle name="Normal 6 2 2" xfId="2780"/>
    <cellStyle name="Normal 6 3" xfId="2781"/>
    <cellStyle name="Normal 6 4" xfId="2782"/>
    <cellStyle name="Normal 6 5" xfId="2783"/>
    <cellStyle name="Normal 6 6" xfId="2784"/>
    <cellStyle name="Normal 6 7" xfId="2785"/>
    <cellStyle name="Normal 6 8" xfId="2786"/>
    <cellStyle name="Normal 6 9" xfId="2787"/>
    <cellStyle name="Normal 6_TPCP trinh UBND ngay 27-12" xfId="2788"/>
    <cellStyle name="Normal 7" xfId="2789"/>
    <cellStyle name="Normal 7 2" xfId="2790"/>
    <cellStyle name="Normal 7 3" xfId="2791"/>
    <cellStyle name="Normal 7 3 2" xfId="2792"/>
    <cellStyle name="Normal 7 3 3" xfId="2793"/>
    <cellStyle name="Normal 7_!1 1 bao cao giao KH ve HTCMT vung TNB   12-12-2011" xfId="2794"/>
    <cellStyle name="Normal 8" xfId="2795"/>
    <cellStyle name="Normal 8 2" xfId="2796"/>
    <cellStyle name="Normal 8 2 2" xfId="2797"/>
    <cellStyle name="Normal 8 2 2 2" xfId="2798"/>
    <cellStyle name="Normal 8 2 3" xfId="2799"/>
    <cellStyle name="Normal 8 2_Phuongangiao 1-giaoxulykythuat" xfId="4232"/>
    <cellStyle name="Normal 8 3" xfId="2800"/>
    <cellStyle name="Normal 8_KH KH2014-TPCP (11-12-2013)-3 ( lay theo DH TPCP 2012-2015 da trinh)" xfId="4233"/>
    <cellStyle name="Normal 9" xfId="2801"/>
    <cellStyle name="Normal 9 10" xfId="4239"/>
    <cellStyle name="Normal 9 12" xfId="4240"/>
    <cellStyle name="Normal 9 13" xfId="4241"/>
    <cellStyle name="Normal 9 17" xfId="4242"/>
    <cellStyle name="Normal 9 2" xfId="2802"/>
    <cellStyle name="Normal 9 21" xfId="4243"/>
    <cellStyle name="Normal 9 23" xfId="4244"/>
    <cellStyle name="Normal 9 3" xfId="2803"/>
    <cellStyle name="Normal 9 46" xfId="4245"/>
    <cellStyle name="Normal 9 47" xfId="4246"/>
    <cellStyle name="Normal 9 48" xfId="4247"/>
    <cellStyle name="Normal 9 49" xfId="4248"/>
    <cellStyle name="Normal 9 50" xfId="4249"/>
    <cellStyle name="Normal 9 51" xfId="4250"/>
    <cellStyle name="Normal 9 52" xfId="4251"/>
    <cellStyle name="Normal 9_Bieu KH trung han BKH TW" xfId="2804"/>
    <cellStyle name="Normal1" xfId="2805"/>
    <cellStyle name="Normal8" xfId="2806"/>
    <cellStyle name="Normalny_Cennik obowiazuje od 06-08-2001 r (1)" xfId="2807"/>
    <cellStyle name="Note 2" xfId="2808"/>
    <cellStyle name="Note 2 2" xfId="2809"/>
    <cellStyle name="Note 3" xfId="2810"/>
    <cellStyle name="Note 3 2" xfId="2811"/>
    <cellStyle name="Note 4" xfId="2812"/>
    <cellStyle name="Note 4 2" xfId="2813"/>
    <cellStyle name="Note 5" xfId="2814"/>
    <cellStyle name="NWM" xfId="2815"/>
    <cellStyle name="nga" xfId="2816"/>
    <cellStyle name="Ò_x000a_Normal_123569" xfId="4252"/>
    <cellStyle name="Ò_x000d_Normal_123569" xfId="2817"/>
    <cellStyle name="Ò_x005f_x000d_Normal_123569" xfId="2818"/>
    <cellStyle name="Ò_x005f_x005f_x005f_x000d_Normal_123569" xfId="2819"/>
    <cellStyle name="Œ…‹æØ‚è [0.00]_ÆÂ¹²" xfId="2820"/>
    <cellStyle name="Œ…‹æØ‚è_laroux" xfId="2821"/>
    <cellStyle name="oft Excel]_x000a__x000a_Comment=open=/f ‚ðw’è‚·‚é‚ÆAƒ†[ƒU[’è‹`ŠÖ”‚ðŠÖ”“\‚è•t‚¯‚Ìˆê——‚É“o˜^‚·‚é‚±‚Æ‚ª‚Å‚«‚Ü‚·B_x000a__x000a_Maximized" xfId="2822"/>
    <cellStyle name="oft Excel]_x000a__x000a_Comment=open=/f ‚ðŽw’è‚·‚é‚ÆAƒ†[ƒU[’è‹`ŠÖ”‚ðŠÖ”“\‚è•t‚¯‚Ìˆê——‚É“o˜^‚·‚é‚±‚Æ‚ª‚Å‚«‚Ü‚·B_x000a__x000a_Maximized" xfId="4253"/>
    <cellStyle name="oft Excel]_x000a__x000a_Comment=The open=/f lines load custom functions into the Paste Function list._x000a__x000a_Maximized=2_x000a__x000a_Basics=1_x000a__x000a_A" xfId="2823"/>
    <cellStyle name="oft Excel]_x000a__x000a_Comment=The open=/f lines load custom functions into the Paste Function list._x000a__x000a_Maximized=3_x000a__x000a_Basics=1_x000a__x000a_A" xfId="2824"/>
    <cellStyle name="oft Excel]_x000d__x000a_Comment=open=/f ‚ðw’è‚·‚é‚ÆAƒ†[ƒU[’è‹`ŠÖ”‚ðŠÖ”“\‚è•t‚¯‚Ìˆê——‚É“o˜^‚·‚é‚±‚Æ‚ª‚Å‚«‚Ü‚·B_x000d__x000a_Maximized" xfId="2825"/>
    <cellStyle name="oft Excel]_x000d__x000a_Comment=open=/f ‚ðŽw’è‚·‚é‚ÆAƒ†[ƒU[’è‹`ŠÖ”‚ðŠÖ”“\‚è•t‚¯‚Ìˆê——‚É“o˜^‚·‚é‚±‚Æ‚ª‚Å‚«‚Ü‚·B_x000d__x000a_Maximized" xfId="2826"/>
    <cellStyle name="oft Excel]_x000d__x000a_Comment=The open=/f lines load custom functions into the Paste Function list._x000d__x000a_Maximized=2_x000d__x000a_Basics=1_x000d__x000a_A" xfId="2827"/>
    <cellStyle name="oft Excel]_x000d__x000a_Comment=The open=/f lines load custom functions into the Paste Function list._x000d__x000a_Maximized=3_x000d__x000a_Basics=1_x000d__x000a_A" xfId="2828"/>
    <cellStyle name="oft Excel]_x005f_x000d__x005f_x000a_Comment=open=/f ‚ðw’è‚·‚é‚ÆAƒ†[ƒU[’è‹`ŠÖ”‚ðŠÖ”“\‚è•t‚¯‚Ìˆê——‚É“o˜^‚·‚é‚±‚Æ‚ª‚Å‚«‚Ü‚·B_x005f_x000d__x005f_x000a_Maximized" xfId="2829"/>
    <cellStyle name="omma [0]_Mktg Prog" xfId="2830"/>
    <cellStyle name="ormal_Sheet1_1" xfId="2831"/>
    <cellStyle name="Output 2" xfId="2832"/>
    <cellStyle name="p" xfId="2833"/>
    <cellStyle name="paint" xfId="2834"/>
    <cellStyle name="paint 2" xfId="2835"/>
    <cellStyle name="paint_05-12  KH trung han 2016-2020 - Liem Thinh edited" xfId="2836"/>
    <cellStyle name="Pattern" xfId="2837"/>
    <cellStyle name="Pattern 10" xfId="2838"/>
    <cellStyle name="Pattern 11" xfId="2839"/>
    <cellStyle name="Pattern 12" xfId="2840"/>
    <cellStyle name="Pattern 13" xfId="2841"/>
    <cellStyle name="Pattern 14" xfId="2842"/>
    <cellStyle name="Pattern 15" xfId="2843"/>
    <cellStyle name="Pattern 16" xfId="2844"/>
    <cellStyle name="Pattern 2" xfId="2845"/>
    <cellStyle name="Pattern 3" xfId="2846"/>
    <cellStyle name="Pattern 4" xfId="2847"/>
    <cellStyle name="Pattern 5" xfId="2848"/>
    <cellStyle name="Pattern 6" xfId="2849"/>
    <cellStyle name="Pattern 7" xfId="2850"/>
    <cellStyle name="Pattern 8" xfId="2851"/>
    <cellStyle name="Pattern 9" xfId="2852"/>
    <cellStyle name="per.style" xfId="2853"/>
    <cellStyle name="per.style 2" xfId="2854"/>
    <cellStyle name="Percent %" xfId="2855"/>
    <cellStyle name="Percent % Long Underline" xfId="2856"/>
    <cellStyle name="Percent %_Worksheet in  US Financial Statements Ref. Workbook - Single Co" xfId="2857"/>
    <cellStyle name="Percent (0)" xfId="2858"/>
    <cellStyle name="Percent (0) 10" xfId="2859"/>
    <cellStyle name="Percent (0) 11" xfId="2860"/>
    <cellStyle name="Percent (0) 12" xfId="2861"/>
    <cellStyle name="Percent (0) 13" xfId="2862"/>
    <cellStyle name="Percent (0) 14" xfId="2863"/>
    <cellStyle name="Percent (0) 15" xfId="2864"/>
    <cellStyle name="Percent (0) 2" xfId="2865"/>
    <cellStyle name="Percent (0) 3" xfId="2866"/>
    <cellStyle name="Percent (0) 4" xfId="2867"/>
    <cellStyle name="Percent (0) 5" xfId="2868"/>
    <cellStyle name="Percent (0) 6" xfId="2869"/>
    <cellStyle name="Percent (0) 7" xfId="2870"/>
    <cellStyle name="Percent (0) 8" xfId="2871"/>
    <cellStyle name="Percent (0) 9" xfId="2872"/>
    <cellStyle name="Percent [0]" xfId="2873"/>
    <cellStyle name="Percent [0] 10" xfId="2874"/>
    <cellStyle name="Percent [0] 11" xfId="2875"/>
    <cellStyle name="Percent [0] 12" xfId="2876"/>
    <cellStyle name="Percent [0] 13" xfId="2877"/>
    <cellStyle name="Percent [0] 14" xfId="2878"/>
    <cellStyle name="Percent [0] 15" xfId="2879"/>
    <cellStyle name="Percent [0] 16" xfId="2880"/>
    <cellStyle name="Percent [0] 2" xfId="2881"/>
    <cellStyle name="Percent [0] 3" xfId="2882"/>
    <cellStyle name="Percent [0] 4" xfId="2883"/>
    <cellStyle name="Percent [0] 5" xfId="2884"/>
    <cellStyle name="Percent [0] 6" xfId="2885"/>
    <cellStyle name="Percent [0] 7" xfId="2886"/>
    <cellStyle name="Percent [0] 8" xfId="2887"/>
    <cellStyle name="Percent [0] 9" xfId="2888"/>
    <cellStyle name="Percent [00]" xfId="2889"/>
    <cellStyle name="Percent [00] 10" xfId="2890"/>
    <cellStyle name="Percent [00] 11" xfId="2891"/>
    <cellStyle name="Percent [00] 12" xfId="2892"/>
    <cellStyle name="Percent [00] 13" xfId="2893"/>
    <cellStyle name="Percent [00] 14" xfId="2894"/>
    <cellStyle name="Percent [00] 15" xfId="2895"/>
    <cellStyle name="Percent [00] 16" xfId="2896"/>
    <cellStyle name="Percent [00] 2" xfId="2897"/>
    <cellStyle name="Percent [00] 3" xfId="2898"/>
    <cellStyle name="Percent [00] 4" xfId="2899"/>
    <cellStyle name="Percent [00] 5" xfId="2900"/>
    <cellStyle name="Percent [00] 6" xfId="2901"/>
    <cellStyle name="Percent [00] 7" xfId="2902"/>
    <cellStyle name="Percent [00] 8" xfId="2903"/>
    <cellStyle name="Percent [00] 9" xfId="2904"/>
    <cellStyle name="Percent [2]" xfId="2905"/>
    <cellStyle name="Percent [2] 10" xfId="2906"/>
    <cellStyle name="Percent [2] 11" xfId="2907"/>
    <cellStyle name="Percent [2] 12" xfId="2908"/>
    <cellStyle name="Percent [2] 13" xfId="2909"/>
    <cellStyle name="Percent [2] 14" xfId="2910"/>
    <cellStyle name="Percent [2] 15" xfId="2911"/>
    <cellStyle name="Percent [2] 16" xfId="2912"/>
    <cellStyle name="Percent [2] 2" xfId="2913"/>
    <cellStyle name="Percent [2] 2 2" xfId="2914"/>
    <cellStyle name="Percent [2] 3" xfId="2915"/>
    <cellStyle name="Percent [2] 4" xfId="2916"/>
    <cellStyle name="Percent [2] 5" xfId="2917"/>
    <cellStyle name="Percent [2] 6" xfId="2918"/>
    <cellStyle name="Percent [2] 7" xfId="2919"/>
    <cellStyle name="Percent [2] 8" xfId="2920"/>
    <cellStyle name="Percent [2] 9" xfId="2921"/>
    <cellStyle name="Percent 0.0%" xfId="2922"/>
    <cellStyle name="Percent 0.0% Long Underline" xfId="2923"/>
    <cellStyle name="Percent 0.00%" xfId="2924"/>
    <cellStyle name="Percent 0.00% Long Underline" xfId="2925"/>
    <cellStyle name="Percent 0.000%" xfId="2926"/>
    <cellStyle name="Percent 0.000% Long Underline" xfId="2927"/>
    <cellStyle name="Percent 10" xfId="2928"/>
    <cellStyle name="Percent 10 2" xfId="2929"/>
    <cellStyle name="Percent 11" xfId="2930"/>
    <cellStyle name="Percent 11 2" xfId="2931"/>
    <cellStyle name="Percent 12" xfId="2932"/>
    <cellStyle name="Percent 12 2" xfId="2933"/>
    <cellStyle name="Percent 13" xfId="2934"/>
    <cellStyle name="Percent 13 2" xfId="2935"/>
    <cellStyle name="Percent 14" xfId="2936"/>
    <cellStyle name="Percent 14 2" xfId="2937"/>
    <cellStyle name="Percent 15" xfId="2938"/>
    <cellStyle name="Percent 16" xfId="2939"/>
    <cellStyle name="Percent 17" xfId="2940"/>
    <cellStyle name="Percent 18" xfId="2941"/>
    <cellStyle name="Percent 19" xfId="2942"/>
    <cellStyle name="Percent 19 2" xfId="2943"/>
    <cellStyle name="Percent 2" xfId="2944"/>
    <cellStyle name="Percent 2 2" xfId="2945"/>
    <cellStyle name="Percent 2 2 2" xfId="2946"/>
    <cellStyle name="Percent 2 2 3" xfId="2947"/>
    <cellStyle name="Percent 2 3" xfId="2948"/>
    <cellStyle name="Percent 2 4" xfId="2949"/>
    <cellStyle name="Percent 20" xfId="2950"/>
    <cellStyle name="Percent 20 2" xfId="2951"/>
    <cellStyle name="Percent 21" xfId="2952"/>
    <cellStyle name="Percent 22" xfId="2953"/>
    <cellStyle name="Percent 23" xfId="2954"/>
    <cellStyle name="Percent 3" xfId="2955"/>
    <cellStyle name="Percent 3 2" xfId="2956"/>
    <cellStyle name="Percent 3 3" xfId="2957"/>
    <cellStyle name="Percent 4" xfId="2958"/>
    <cellStyle name="Percent 4 2" xfId="4234"/>
    <cellStyle name="Percent 5" xfId="2959"/>
    <cellStyle name="Percent 5 2" xfId="2960"/>
    <cellStyle name="Percent 6" xfId="2961"/>
    <cellStyle name="Percent 6 2" xfId="2962"/>
    <cellStyle name="Percent 7" xfId="2963"/>
    <cellStyle name="Percent 7 2" xfId="2964"/>
    <cellStyle name="Percent 8" xfId="2965"/>
    <cellStyle name="Percent 8 2" xfId="2966"/>
    <cellStyle name="Percent 9" xfId="2967"/>
    <cellStyle name="Percent 9 2" xfId="2968"/>
    <cellStyle name="PERCENTAGE" xfId="2969"/>
    <cellStyle name="PERCENTAGE 2" xfId="2970"/>
    <cellStyle name="PrePop Currency (0)" xfId="2971"/>
    <cellStyle name="PrePop Currency (0) 10" xfId="2972"/>
    <cellStyle name="PrePop Currency (0) 11" xfId="2973"/>
    <cellStyle name="PrePop Currency (0) 12" xfId="2974"/>
    <cellStyle name="PrePop Currency (0) 13" xfId="2975"/>
    <cellStyle name="PrePop Currency (0) 14" xfId="2976"/>
    <cellStyle name="PrePop Currency (0) 15" xfId="2977"/>
    <cellStyle name="PrePop Currency (0) 16" xfId="2978"/>
    <cellStyle name="PrePop Currency (0) 2" xfId="2979"/>
    <cellStyle name="PrePop Currency (0) 3" xfId="2980"/>
    <cellStyle name="PrePop Currency (0) 4" xfId="2981"/>
    <cellStyle name="PrePop Currency (0) 5" xfId="2982"/>
    <cellStyle name="PrePop Currency (0) 6" xfId="2983"/>
    <cellStyle name="PrePop Currency (0) 7" xfId="2984"/>
    <cellStyle name="PrePop Currency (0) 8" xfId="2985"/>
    <cellStyle name="PrePop Currency (0) 9" xfId="2986"/>
    <cellStyle name="PrePop Currency (2)" xfId="2987"/>
    <cellStyle name="PrePop Currency (2) 10" xfId="2988"/>
    <cellStyle name="PrePop Currency (2) 11" xfId="2989"/>
    <cellStyle name="PrePop Currency (2) 12" xfId="2990"/>
    <cellStyle name="PrePop Currency (2) 13" xfId="2991"/>
    <cellStyle name="PrePop Currency (2) 14" xfId="2992"/>
    <cellStyle name="PrePop Currency (2) 15" xfId="2993"/>
    <cellStyle name="PrePop Currency (2) 16" xfId="2994"/>
    <cellStyle name="PrePop Currency (2) 2" xfId="2995"/>
    <cellStyle name="PrePop Currency (2) 3" xfId="2996"/>
    <cellStyle name="PrePop Currency (2) 4" xfId="2997"/>
    <cellStyle name="PrePop Currency (2) 5" xfId="2998"/>
    <cellStyle name="PrePop Currency (2) 6" xfId="2999"/>
    <cellStyle name="PrePop Currency (2) 7" xfId="3000"/>
    <cellStyle name="PrePop Currency (2) 8" xfId="3001"/>
    <cellStyle name="PrePop Currency (2) 9" xfId="3002"/>
    <cellStyle name="PrePop Units (0)" xfId="3003"/>
    <cellStyle name="PrePop Units (0) 10" xfId="3004"/>
    <cellStyle name="PrePop Units (0) 11" xfId="3005"/>
    <cellStyle name="PrePop Units (0) 12" xfId="3006"/>
    <cellStyle name="PrePop Units (0) 13" xfId="3007"/>
    <cellStyle name="PrePop Units (0) 14" xfId="3008"/>
    <cellStyle name="PrePop Units (0) 15" xfId="3009"/>
    <cellStyle name="PrePop Units (0) 16" xfId="3010"/>
    <cellStyle name="PrePop Units (0) 2" xfId="3011"/>
    <cellStyle name="PrePop Units (0) 3" xfId="3012"/>
    <cellStyle name="PrePop Units (0) 4" xfId="3013"/>
    <cellStyle name="PrePop Units (0) 5" xfId="3014"/>
    <cellStyle name="PrePop Units (0) 6" xfId="3015"/>
    <cellStyle name="PrePop Units (0) 7" xfId="3016"/>
    <cellStyle name="PrePop Units (0) 8" xfId="3017"/>
    <cellStyle name="PrePop Units (0) 9" xfId="3018"/>
    <cellStyle name="PrePop Units (1)" xfId="3019"/>
    <cellStyle name="PrePop Units (1) 10" xfId="3020"/>
    <cellStyle name="PrePop Units (1) 11" xfId="3021"/>
    <cellStyle name="PrePop Units (1) 12" xfId="3022"/>
    <cellStyle name="PrePop Units (1) 13" xfId="3023"/>
    <cellStyle name="PrePop Units (1) 14" xfId="3024"/>
    <cellStyle name="PrePop Units (1) 15" xfId="3025"/>
    <cellStyle name="PrePop Units (1) 16" xfId="3026"/>
    <cellStyle name="PrePop Units (1) 2" xfId="3027"/>
    <cellStyle name="PrePop Units (1) 3" xfId="3028"/>
    <cellStyle name="PrePop Units (1) 4" xfId="3029"/>
    <cellStyle name="PrePop Units (1) 5" xfId="3030"/>
    <cellStyle name="PrePop Units (1) 6" xfId="3031"/>
    <cellStyle name="PrePop Units (1) 7" xfId="3032"/>
    <cellStyle name="PrePop Units (1) 8" xfId="3033"/>
    <cellStyle name="PrePop Units (1) 9" xfId="3034"/>
    <cellStyle name="PrePop Units (2)" xfId="3035"/>
    <cellStyle name="PrePop Units (2) 10" xfId="3036"/>
    <cellStyle name="PrePop Units (2) 11" xfId="3037"/>
    <cellStyle name="PrePop Units (2) 12" xfId="3038"/>
    <cellStyle name="PrePop Units (2) 13" xfId="3039"/>
    <cellStyle name="PrePop Units (2) 14" xfId="3040"/>
    <cellStyle name="PrePop Units (2) 15" xfId="3041"/>
    <cellStyle name="PrePop Units (2) 16" xfId="3042"/>
    <cellStyle name="PrePop Units (2) 2" xfId="3043"/>
    <cellStyle name="PrePop Units (2) 3" xfId="3044"/>
    <cellStyle name="PrePop Units (2) 4" xfId="3045"/>
    <cellStyle name="PrePop Units (2) 5" xfId="3046"/>
    <cellStyle name="PrePop Units (2) 6" xfId="3047"/>
    <cellStyle name="PrePop Units (2) 7" xfId="3048"/>
    <cellStyle name="PrePop Units (2) 8" xfId="3049"/>
    <cellStyle name="PrePop Units (2) 9" xfId="3050"/>
    <cellStyle name="pricing" xfId="3051"/>
    <cellStyle name="pricing 2" xfId="3052"/>
    <cellStyle name="PSChar" xfId="3053"/>
    <cellStyle name="PSHeading" xfId="3054"/>
    <cellStyle name="Quantity" xfId="3055"/>
    <cellStyle name="regstoresfromspecstores" xfId="3056"/>
    <cellStyle name="regstoresfromspecstores 2" xfId="3057"/>
    <cellStyle name="RevList" xfId="3058"/>
    <cellStyle name="rlink_tiªn l­în_x005f_x001b_Hyperlink_TONG HOP KINH PHI" xfId="3059"/>
    <cellStyle name="rmal_ADAdot" xfId="3060"/>
    <cellStyle name="S—_x0008_" xfId="3061"/>
    <cellStyle name="S—_x0008_ 2" xfId="3062"/>
    <cellStyle name="s]_x000a__x000a_spooler=yes_x000a__x000a_load=_x000a__x000a_Beep=yes_x000a__x000a_NullPort=None_x000a__x000a_BorderWidth=3_x000a__x000a_CursorBlinkRate=1200_x000a__x000a_DoubleClickSpeed=452_x000a__x000a_Programs=co" xfId="3063"/>
    <cellStyle name="s]_x000d__x000a_spooler=yes_x000d__x000a_load=_x000d__x000a_Beep=yes_x000d__x000a_NullPort=None_x000d__x000a_BorderWidth=3_x000d__x000a_CursorBlinkRate=1200_x000d__x000a_DoubleClickSpeed=452_x000d__x000a_Programs=co" xfId="306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065"/>
    <cellStyle name="S—_x0008__KH TPCP vung TNB (03-1-2012)" xfId="3066"/>
    <cellStyle name="S—_x005f_x0008_" xfId="3067"/>
    <cellStyle name="SAPBEXaggData" xfId="3068"/>
    <cellStyle name="SAPBEXaggData 2" xfId="3069"/>
    <cellStyle name="SAPBEXaggDataEmph" xfId="3070"/>
    <cellStyle name="SAPBEXaggDataEmph 2" xfId="3071"/>
    <cellStyle name="SAPBEXaggItem" xfId="3072"/>
    <cellStyle name="SAPBEXaggItem 2" xfId="3073"/>
    <cellStyle name="SAPBEXchaText" xfId="3074"/>
    <cellStyle name="SAPBEXchaText 2" xfId="3075"/>
    <cellStyle name="SAPBEXexcBad7" xfId="3076"/>
    <cellStyle name="SAPBEXexcBad7 2" xfId="3077"/>
    <cellStyle name="SAPBEXexcBad8" xfId="3078"/>
    <cellStyle name="SAPBEXexcBad8 2" xfId="3079"/>
    <cellStyle name="SAPBEXexcBad9" xfId="3080"/>
    <cellStyle name="SAPBEXexcBad9 2" xfId="3081"/>
    <cellStyle name="SAPBEXexcCritical4" xfId="3082"/>
    <cellStyle name="SAPBEXexcCritical4 2" xfId="3083"/>
    <cellStyle name="SAPBEXexcCritical5" xfId="3084"/>
    <cellStyle name="SAPBEXexcCritical5 2" xfId="3085"/>
    <cellStyle name="SAPBEXexcCritical6" xfId="3086"/>
    <cellStyle name="SAPBEXexcCritical6 2" xfId="3087"/>
    <cellStyle name="SAPBEXexcGood1" xfId="3088"/>
    <cellStyle name="SAPBEXexcGood1 2" xfId="3089"/>
    <cellStyle name="SAPBEXexcGood2" xfId="3090"/>
    <cellStyle name="SAPBEXexcGood2 2" xfId="3091"/>
    <cellStyle name="SAPBEXexcGood3" xfId="3092"/>
    <cellStyle name="SAPBEXexcGood3 2" xfId="3093"/>
    <cellStyle name="SAPBEXfilterDrill" xfId="3094"/>
    <cellStyle name="SAPBEXfilterDrill 2" xfId="3095"/>
    <cellStyle name="SAPBEXfilterItem" xfId="3096"/>
    <cellStyle name="SAPBEXfilterItem 2" xfId="3097"/>
    <cellStyle name="SAPBEXfilterText" xfId="3098"/>
    <cellStyle name="SAPBEXfilterText 2" xfId="3099"/>
    <cellStyle name="SAPBEXformats" xfId="3100"/>
    <cellStyle name="SAPBEXformats 2" xfId="3101"/>
    <cellStyle name="SAPBEXheaderItem" xfId="3102"/>
    <cellStyle name="SAPBEXheaderItem 2" xfId="3103"/>
    <cellStyle name="SAPBEXheaderText" xfId="3104"/>
    <cellStyle name="SAPBEXheaderText 2" xfId="3105"/>
    <cellStyle name="SAPBEXresData" xfId="3106"/>
    <cellStyle name="SAPBEXresData 2" xfId="3107"/>
    <cellStyle name="SAPBEXresDataEmph" xfId="3108"/>
    <cellStyle name="SAPBEXresDataEmph 2" xfId="3109"/>
    <cellStyle name="SAPBEXresItem" xfId="3110"/>
    <cellStyle name="SAPBEXresItem 2" xfId="3111"/>
    <cellStyle name="SAPBEXstdData" xfId="3112"/>
    <cellStyle name="SAPBEXstdData 2" xfId="3113"/>
    <cellStyle name="SAPBEXstdDataEmph" xfId="3114"/>
    <cellStyle name="SAPBEXstdDataEmph 2" xfId="3115"/>
    <cellStyle name="SAPBEXstdItem" xfId="3116"/>
    <cellStyle name="SAPBEXstdItem 2" xfId="3117"/>
    <cellStyle name="SAPBEXtitle" xfId="3118"/>
    <cellStyle name="SAPBEXtitle 2" xfId="3119"/>
    <cellStyle name="SAPBEXundefined" xfId="3120"/>
    <cellStyle name="SAPBEXundefined 2" xfId="3121"/>
    <cellStyle name="serJet 1200 Series PCL 6" xfId="3122"/>
    <cellStyle name="SHADEDSTORES" xfId="3123"/>
    <cellStyle name="SHADEDSTORES 2" xfId="3124"/>
    <cellStyle name="songuyen" xfId="3125"/>
    <cellStyle name="specstores" xfId="3126"/>
    <cellStyle name="Standard_AAbgleich" xfId="3127"/>
    <cellStyle name="STTDG" xfId="3128"/>
    <cellStyle name="Style 1" xfId="3129"/>
    <cellStyle name="Style 1 2" xfId="3130"/>
    <cellStyle name="Style 1 3" xfId="3131"/>
    <cellStyle name="Style 10" xfId="3132"/>
    <cellStyle name="Style 10 2" xfId="3133"/>
    <cellStyle name="Style 100" xfId="3134"/>
    <cellStyle name="Style 101" xfId="3135"/>
    <cellStyle name="Style 102" xfId="3136"/>
    <cellStyle name="Style 103" xfId="3137"/>
    <cellStyle name="Style 104" xfId="3138"/>
    <cellStyle name="Style 105" xfId="3139"/>
    <cellStyle name="Style 106" xfId="3140"/>
    <cellStyle name="Style 107" xfId="3141"/>
    <cellStyle name="Style 108" xfId="3142"/>
    <cellStyle name="Style 109" xfId="3143"/>
    <cellStyle name="Style 11" xfId="3144"/>
    <cellStyle name="Style 11 2" xfId="3145"/>
    <cellStyle name="Style 110" xfId="3146"/>
    <cellStyle name="Style 111" xfId="3147"/>
    <cellStyle name="Style 112" xfId="3148"/>
    <cellStyle name="Style 113" xfId="3149"/>
    <cellStyle name="Style 114" xfId="3150"/>
    <cellStyle name="Style 115" xfId="3151"/>
    <cellStyle name="Style 116" xfId="3152"/>
    <cellStyle name="Style 117" xfId="3153"/>
    <cellStyle name="Style 118" xfId="3154"/>
    <cellStyle name="Style 119" xfId="3155"/>
    <cellStyle name="Style 12" xfId="3156"/>
    <cellStyle name="Style 12 2" xfId="3157"/>
    <cellStyle name="Style 120" xfId="3158"/>
    <cellStyle name="Style 121" xfId="3159"/>
    <cellStyle name="Style 122" xfId="3160"/>
    <cellStyle name="Style 123" xfId="3161"/>
    <cellStyle name="Style 124" xfId="3162"/>
    <cellStyle name="Style 125" xfId="3163"/>
    <cellStyle name="Style 126" xfId="3164"/>
    <cellStyle name="Style 127" xfId="3165"/>
    <cellStyle name="Style 128" xfId="3166"/>
    <cellStyle name="Style 129" xfId="3167"/>
    <cellStyle name="Style 13" xfId="3168"/>
    <cellStyle name="Style 13 2" xfId="3169"/>
    <cellStyle name="Style 130" xfId="3170"/>
    <cellStyle name="Style 131" xfId="3171"/>
    <cellStyle name="Style 132" xfId="3172"/>
    <cellStyle name="Style 133" xfId="3173"/>
    <cellStyle name="Style 134" xfId="3174"/>
    <cellStyle name="Style 135" xfId="3175"/>
    <cellStyle name="Style 136" xfId="3176"/>
    <cellStyle name="Style 137" xfId="3177"/>
    <cellStyle name="Style 138" xfId="3178"/>
    <cellStyle name="Style 139" xfId="3179"/>
    <cellStyle name="Style 14" xfId="3180"/>
    <cellStyle name="Style 14 2" xfId="3181"/>
    <cellStyle name="Style 140" xfId="3182"/>
    <cellStyle name="Style 141" xfId="3183"/>
    <cellStyle name="Style 142" xfId="3184"/>
    <cellStyle name="Style 143" xfId="3185"/>
    <cellStyle name="Style 144" xfId="3186"/>
    <cellStyle name="Style 145" xfId="3187"/>
    <cellStyle name="Style 146" xfId="3188"/>
    <cellStyle name="Style 147" xfId="3189"/>
    <cellStyle name="Style 148" xfId="3190"/>
    <cellStyle name="Style 149" xfId="3191"/>
    <cellStyle name="Style 15" xfId="3192"/>
    <cellStyle name="Style 15 2" xfId="3193"/>
    <cellStyle name="Style 150" xfId="3194"/>
    <cellStyle name="Style 151" xfId="3195"/>
    <cellStyle name="Style 152" xfId="3196"/>
    <cellStyle name="Style 153" xfId="3197"/>
    <cellStyle name="Style 154" xfId="3198"/>
    <cellStyle name="Style 155" xfId="3199"/>
    <cellStyle name="Style 16" xfId="3200"/>
    <cellStyle name="Style 16 2" xfId="3201"/>
    <cellStyle name="Style 17" xfId="3202"/>
    <cellStyle name="Style 17 2" xfId="3203"/>
    <cellStyle name="Style 18" xfId="3204"/>
    <cellStyle name="Style 18 2" xfId="3205"/>
    <cellStyle name="Style 19" xfId="3206"/>
    <cellStyle name="Style 19 2" xfId="3207"/>
    <cellStyle name="Style 2" xfId="3208"/>
    <cellStyle name="Style 2 2" xfId="3209"/>
    <cellStyle name="Style 20" xfId="3210"/>
    <cellStyle name="Style 20 2" xfId="3211"/>
    <cellStyle name="Style 21" xfId="3212"/>
    <cellStyle name="Style 21 2" xfId="3213"/>
    <cellStyle name="Style 22" xfId="3214"/>
    <cellStyle name="Style 22 2" xfId="3215"/>
    <cellStyle name="Style 23" xfId="3216"/>
    <cellStyle name="Style 23 2" xfId="3217"/>
    <cellStyle name="Style 24" xfId="3218"/>
    <cellStyle name="Style 24 2" xfId="3219"/>
    <cellStyle name="Style 25" xfId="3220"/>
    <cellStyle name="Style 25 2" xfId="3221"/>
    <cellStyle name="Style 26" xfId="3222"/>
    <cellStyle name="Style 26 2" xfId="3223"/>
    <cellStyle name="Style 27" xfId="3224"/>
    <cellStyle name="Style 27 2" xfId="3225"/>
    <cellStyle name="Style 28" xfId="3226"/>
    <cellStyle name="Style 28 2" xfId="3227"/>
    <cellStyle name="Style 29" xfId="3228"/>
    <cellStyle name="Style 29 2" xfId="3229"/>
    <cellStyle name="Style 3" xfId="3230"/>
    <cellStyle name="Style 3 2" xfId="3231"/>
    <cellStyle name="Style 30" xfId="3232"/>
    <cellStyle name="Style 30 2" xfId="3233"/>
    <cellStyle name="Style 31" xfId="3234"/>
    <cellStyle name="Style 31 2" xfId="3235"/>
    <cellStyle name="Style 32" xfId="3236"/>
    <cellStyle name="Style 32 2" xfId="3237"/>
    <cellStyle name="Style 33" xfId="3238"/>
    <cellStyle name="Style 33 2" xfId="3239"/>
    <cellStyle name="Style 34" xfId="3240"/>
    <cellStyle name="Style 34 2" xfId="3241"/>
    <cellStyle name="Style 35" xfId="3242"/>
    <cellStyle name="Style 35 2" xfId="3243"/>
    <cellStyle name="Style 36" xfId="3244"/>
    <cellStyle name="Style 37" xfId="3245"/>
    <cellStyle name="Style 37 2" xfId="3246"/>
    <cellStyle name="Style 38" xfId="3247"/>
    <cellStyle name="Style 38 2" xfId="3248"/>
    <cellStyle name="Style 39" xfId="3249"/>
    <cellStyle name="Style 39 2" xfId="3250"/>
    <cellStyle name="Style 4" xfId="3251"/>
    <cellStyle name="Style 4 2" xfId="3252"/>
    <cellStyle name="Style 40" xfId="3253"/>
    <cellStyle name="Style 40 2" xfId="3254"/>
    <cellStyle name="Style 41" xfId="3255"/>
    <cellStyle name="Style 41 2" xfId="3256"/>
    <cellStyle name="Style 42" xfId="3257"/>
    <cellStyle name="Style 42 2" xfId="3258"/>
    <cellStyle name="Style 43" xfId="3259"/>
    <cellStyle name="Style 43 2" xfId="3260"/>
    <cellStyle name="Style 44" xfId="3261"/>
    <cellStyle name="Style 44 2" xfId="3262"/>
    <cellStyle name="Style 45" xfId="3263"/>
    <cellStyle name="Style 45 2" xfId="3264"/>
    <cellStyle name="Style 46" xfId="3265"/>
    <cellStyle name="Style 46 2" xfId="3266"/>
    <cellStyle name="Style 47" xfId="3267"/>
    <cellStyle name="Style 47 2" xfId="3268"/>
    <cellStyle name="Style 48" xfId="3269"/>
    <cellStyle name="Style 48 2" xfId="3270"/>
    <cellStyle name="Style 49" xfId="3271"/>
    <cellStyle name="Style 49 2" xfId="3272"/>
    <cellStyle name="Style 5" xfId="3273"/>
    <cellStyle name="Style 50" xfId="3274"/>
    <cellStyle name="Style 50 2" xfId="3275"/>
    <cellStyle name="Style 51" xfId="3276"/>
    <cellStyle name="Style 51 2" xfId="3277"/>
    <cellStyle name="Style 52" xfId="3278"/>
    <cellStyle name="Style 52 2" xfId="3279"/>
    <cellStyle name="Style 53" xfId="3280"/>
    <cellStyle name="Style 53 2" xfId="3281"/>
    <cellStyle name="Style 54" xfId="3282"/>
    <cellStyle name="Style 54 2" xfId="3283"/>
    <cellStyle name="Style 55" xfId="3284"/>
    <cellStyle name="Style 55 2" xfId="3285"/>
    <cellStyle name="Style 56" xfId="3286"/>
    <cellStyle name="Style 57" xfId="3287"/>
    <cellStyle name="Style 58" xfId="3288"/>
    <cellStyle name="Style 59" xfId="3289"/>
    <cellStyle name="Style 6" xfId="3290"/>
    <cellStyle name="Style 6 2" xfId="3291"/>
    <cellStyle name="Style 60" xfId="3292"/>
    <cellStyle name="Style 61" xfId="3293"/>
    <cellStyle name="Style 62" xfId="3294"/>
    <cellStyle name="Style 63" xfId="3295"/>
    <cellStyle name="Style 64" xfId="3296"/>
    <cellStyle name="Style 65" xfId="3297"/>
    <cellStyle name="Style 66" xfId="3298"/>
    <cellStyle name="Style 67" xfId="3299"/>
    <cellStyle name="Style 68" xfId="3300"/>
    <cellStyle name="Style 69" xfId="3301"/>
    <cellStyle name="Style 7" xfId="3302"/>
    <cellStyle name="Style 7 2" xfId="3303"/>
    <cellStyle name="Style 70" xfId="3304"/>
    <cellStyle name="Style 71" xfId="3305"/>
    <cellStyle name="Style 72" xfId="3306"/>
    <cellStyle name="Style 73" xfId="3307"/>
    <cellStyle name="Style 74" xfId="3308"/>
    <cellStyle name="Style 75" xfId="3309"/>
    <cellStyle name="Style 76" xfId="3310"/>
    <cellStyle name="Style 77" xfId="3311"/>
    <cellStyle name="Style 78" xfId="3312"/>
    <cellStyle name="Style 79" xfId="3313"/>
    <cellStyle name="Style 8" xfId="3314"/>
    <cellStyle name="Style 8 2" xfId="3315"/>
    <cellStyle name="Style 80" xfId="3316"/>
    <cellStyle name="Style 81" xfId="3317"/>
    <cellStyle name="Style 82" xfId="3318"/>
    <cellStyle name="Style 83" xfId="3319"/>
    <cellStyle name="Style 84" xfId="3320"/>
    <cellStyle name="Style 85" xfId="3321"/>
    <cellStyle name="Style 86" xfId="3322"/>
    <cellStyle name="Style 87" xfId="3323"/>
    <cellStyle name="Style 88" xfId="3324"/>
    <cellStyle name="Style 89" xfId="3325"/>
    <cellStyle name="Style 9" xfId="3326"/>
    <cellStyle name="Style 9 2" xfId="3327"/>
    <cellStyle name="Style 90" xfId="3328"/>
    <cellStyle name="Style 91" xfId="3329"/>
    <cellStyle name="Style 92" xfId="3330"/>
    <cellStyle name="Style 93" xfId="3331"/>
    <cellStyle name="Style 94" xfId="3332"/>
    <cellStyle name="Style 95" xfId="3333"/>
    <cellStyle name="Style 96" xfId="3334"/>
    <cellStyle name="Style 97" xfId="3335"/>
    <cellStyle name="Style 98" xfId="3336"/>
    <cellStyle name="Style 99" xfId="3337"/>
    <cellStyle name="Style Date" xfId="3338"/>
    <cellStyle name="style_1" xfId="3339"/>
    <cellStyle name="subhead" xfId="3340"/>
    <cellStyle name="subhead 2" xfId="3341"/>
    <cellStyle name="Subtotal" xfId="3342"/>
    <cellStyle name="symbol" xfId="3343"/>
    <cellStyle name="T" xfId="3344"/>
    <cellStyle name="T 2" xfId="3345"/>
    <cellStyle name="T_15_10_2013 BC nhu cau von doi ung ODA (2014-2016) ngay 15102013 Sua" xfId="3346"/>
    <cellStyle name="T_bao cao" xfId="3347"/>
    <cellStyle name="T_bao cao 2" xfId="3348"/>
    <cellStyle name="T_bao cao phan bo KHDT 2011(final)" xfId="3349"/>
    <cellStyle name="T_Bao cao so lieu kiem toan nam 2007 sua" xfId="3350"/>
    <cellStyle name="T_Bao cao so lieu kiem toan nam 2007 sua 2" xfId="3351"/>
    <cellStyle name="T_Bao cao so lieu kiem toan nam 2007 sua_!1 1 bao cao giao KH ve HTCMT vung TNB   12-12-2011" xfId="3352"/>
    <cellStyle name="T_Bao cao so lieu kiem toan nam 2007 sua_!1 1 bao cao giao KH ve HTCMT vung TNB   12-12-2011 2" xfId="3353"/>
    <cellStyle name="T_Bao cao so lieu kiem toan nam 2007 sua_KH TPCP vung TNB (03-1-2012)" xfId="3354"/>
    <cellStyle name="T_Bao cao so lieu kiem toan nam 2007 sua_KH TPCP vung TNB (03-1-2012) 2" xfId="3355"/>
    <cellStyle name="T_bao cao_!1 1 bao cao giao KH ve HTCMT vung TNB   12-12-2011" xfId="3356"/>
    <cellStyle name="T_bao cao_!1 1 bao cao giao KH ve HTCMT vung TNB   12-12-2011 2" xfId="3357"/>
    <cellStyle name="T_bao cao_Bieu4HTMT" xfId="3358"/>
    <cellStyle name="T_bao cao_Bieu4HTMT 2" xfId="3359"/>
    <cellStyle name="T_bao cao_Bieu4HTMT_!1 1 bao cao giao KH ve HTCMT vung TNB   12-12-2011" xfId="3360"/>
    <cellStyle name="T_bao cao_Bieu4HTMT_!1 1 bao cao giao KH ve HTCMT vung TNB   12-12-2011 2" xfId="3361"/>
    <cellStyle name="T_bao cao_Bieu4HTMT_KH TPCP vung TNB (03-1-2012)" xfId="3362"/>
    <cellStyle name="T_bao cao_Bieu4HTMT_KH TPCP vung TNB (03-1-2012) 2" xfId="3363"/>
    <cellStyle name="T_bao cao_KH TPCP vung TNB (03-1-2012)" xfId="3364"/>
    <cellStyle name="T_bao cao_KH TPCP vung TNB (03-1-2012) 2" xfId="3365"/>
    <cellStyle name="T_BBTNG-06" xfId="3366"/>
    <cellStyle name="T_BBTNG-06 2" xfId="3367"/>
    <cellStyle name="T_BBTNG-06_!1 1 bao cao giao KH ve HTCMT vung TNB   12-12-2011" xfId="3368"/>
    <cellStyle name="T_BBTNG-06_!1 1 bao cao giao KH ve HTCMT vung TNB   12-12-2011 2" xfId="3369"/>
    <cellStyle name="T_BBTNG-06_Bieu4HTMT" xfId="3370"/>
    <cellStyle name="T_BBTNG-06_Bieu4HTMT 2" xfId="3371"/>
    <cellStyle name="T_BBTNG-06_Bieu4HTMT_!1 1 bao cao giao KH ve HTCMT vung TNB   12-12-2011" xfId="3372"/>
    <cellStyle name="T_BBTNG-06_Bieu4HTMT_!1 1 bao cao giao KH ve HTCMT vung TNB   12-12-2011 2" xfId="3373"/>
    <cellStyle name="T_BBTNG-06_Bieu4HTMT_KH TPCP vung TNB (03-1-2012)" xfId="3374"/>
    <cellStyle name="T_BBTNG-06_Bieu4HTMT_KH TPCP vung TNB (03-1-2012) 2" xfId="3375"/>
    <cellStyle name="T_BBTNG-06_KH TPCP vung TNB (03-1-2012)" xfId="3376"/>
    <cellStyle name="T_BBTNG-06_KH TPCP vung TNB (03-1-2012) 2" xfId="3377"/>
    <cellStyle name="T_BC  NAM 2007" xfId="3378"/>
    <cellStyle name="T_BC  NAM 2007 2" xfId="3379"/>
    <cellStyle name="T_BC CTMT-2008 Ttinh" xfId="3380"/>
    <cellStyle name="T_BC CTMT-2008 Ttinh 2" xfId="3381"/>
    <cellStyle name="T_BC CTMT-2008 Ttinh_!1 1 bao cao giao KH ve HTCMT vung TNB   12-12-2011" xfId="3382"/>
    <cellStyle name="T_BC CTMT-2008 Ttinh_!1 1 bao cao giao KH ve HTCMT vung TNB   12-12-2011 2" xfId="3383"/>
    <cellStyle name="T_BC CTMT-2008 Ttinh_KH TPCP vung TNB (03-1-2012)" xfId="3384"/>
    <cellStyle name="T_BC CTMT-2008 Ttinh_KH TPCP vung TNB (03-1-2012) 2" xfId="3385"/>
    <cellStyle name="T_BC nhu cau von doi ung ODA nganh NN (BKH)" xfId="3386"/>
    <cellStyle name="T_BC nhu cau von doi ung ODA nganh NN (BKH)_05-12  KH trung han 2016-2020 - Liem Thinh edited" xfId="3387"/>
    <cellStyle name="T_BC nhu cau von doi ung ODA nganh NN (BKH)_Copy of 05-12  KH trung han 2016-2020 - Liem Thinh edited (1)" xfId="3388"/>
    <cellStyle name="T_BC Tai co cau (bieu TH)" xfId="3389"/>
    <cellStyle name="T_BC Tai co cau (bieu TH)_05-12  KH trung han 2016-2020 - Liem Thinh edited" xfId="3390"/>
    <cellStyle name="T_BC Tai co cau (bieu TH)_Copy of 05-12  KH trung han 2016-2020 - Liem Thinh edited (1)" xfId="3391"/>
    <cellStyle name="T_Bieu 4.2 A, B KHCTgiong 2011" xfId="3392"/>
    <cellStyle name="T_Bieu 4.2 A, B KHCTgiong 2011 10" xfId="3393"/>
    <cellStyle name="T_Bieu 4.2 A, B KHCTgiong 2011 11" xfId="3394"/>
    <cellStyle name="T_Bieu 4.2 A, B KHCTgiong 2011 12" xfId="3395"/>
    <cellStyle name="T_Bieu 4.2 A, B KHCTgiong 2011 13" xfId="3396"/>
    <cellStyle name="T_Bieu 4.2 A, B KHCTgiong 2011 14" xfId="3397"/>
    <cellStyle name="T_Bieu 4.2 A, B KHCTgiong 2011 15" xfId="3398"/>
    <cellStyle name="T_Bieu 4.2 A, B KHCTgiong 2011 2" xfId="3399"/>
    <cellStyle name="T_Bieu 4.2 A, B KHCTgiong 2011 3" xfId="3400"/>
    <cellStyle name="T_Bieu 4.2 A, B KHCTgiong 2011 4" xfId="3401"/>
    <cellStyle name="T_Bieu 4.2 A, B KHCTgiong 2011 5" xfId="3402"/>
    <cellStyle name="T_Bieu 4.2 A, B KHCTgiong 2011 6" xfId="3403"/>
    <cellStyle name="T_Bieu 4.2 A, B KHCTgiong 2011 7" xfId="3404"/>
    <cellStyle name="T_Bieu 4.2 A, B KHCTgiong 2011 8" xfId="3405"/>
    <cellStyle name="T_Bieu 4.2 A, B KHCTgiong 2011 9" xfId="3406"/>
    <cellStyle name="T_Bieu mau cong trinh khoi cong moi 3-4" xfId="3407"/>
    <cellStyle name="T_Bieu mau cong trinh khoi cong moi 3-4 2" xfId="3408"/>
    <cellStyle name="T_Bieu mau cong trinh khoi cong moi 3-4_!1 1 bao cao giao KH ve HTCMT vung TNB   12-12-2011" xfId="3409"/>
    <cellStyle name="T_Bieu mau cong trinh khoi cong moi 3-4_!1 1 bao cao giao KH ve HTCMT vung TNB   12-12-2011 2" xfId="3410"/>
    <cellStyle name="T_Bieu mau cong trinh khoi cong moi 3-4_KH TPCP vung TNB (03-1-2012)" xfId="3411"/>
    <cellStyle name="T_Bieu mau cong trinh khoi cong moi 3-4_KH TPCP vung TNB (03-1-2012) 2" xfId="3412"/>
    <cellStyle name="T_Bieu mau danh muc du an thuoc CTMTQG nam 2008" xfId="3413"/>
    <cellStyle name="T_Bieu mau danh muc du an thuoc CTMTQG nam 2008 2" xfId="3414"/>
    <cellStyle name="T_Bieu mau danh muc du an thuoc CTMTQG nam 2008_!1 1 bao cao giao KH ve HTCMT vung TNB   12-12-2011" xfId="3415"/>
    <cellStyle name="T_Bieu mau danh muc du an thuoc CTMTQG nam 2008_!1 1 bao cao giao KH ve HTCMT vung TNB   12-12-2011 2" xfId="3416"/>
    <cellStyle name="T_Bieu mau danh muc du an thuoc CTMTQG nam 2008_KH TPCP vung TNB (03-1-2012)" xfId="3417"/>
    <cellStyle name="T_Bieu mau danh muc du an thuoc CTMTQG nam 2008_KH TPCP vung TNB (03-1-2012) 2" xfId="3418"/>
    <cellStyle name="T_Bieu tong hop nhu cau ung 2011 da chon loc -Mien nui" xfId="3419"/>
    <cellStyle name="T_Bieu tong hop nhu cau ung 2011 da chon loc -Mien nui 2" xfId="3420"/>
    <cellStyle name="T_Bieu tong hop nhu cau ung 2011 da chon loc -Mien nui_!1 1 bao cao giao KH ve HTCMT vung TNB   12-12-2011" xfId="3421"/>
    <cellStyle name="T_Bieu tong hop nhu cau ung 2011 da chon loc -Mien nui_!1 1 bao cao giao KH ve HTCMT vung TNB   12-12-2011 2" xfId="3422"/>
    <cellStyle name="T_Bieu tong hop nhu cau ung 2011 da chon loc -Mien nui_KH TPCP vung TNB (03-1-2012)" xfId="3423"/>
    <cellStyle name="T_Bieu tong hop nhu cau ung 2011 da chon loc -Mien nui_KH TPCP vung TNB (03-1-2012) 2" xfId="3424"/>
    <cellStyle name="T_Bieu3ODA" xfId="3425"/>
    <cellStyle name="T_Bieu3ODA 2" xfId="3426"/>
    <cellStyle name="T_Bieu3ODA_!1 1 bao cao giao KH ve HTCMT vung TNB   12-12-2011" xfId="3427"/>
    <cellStyle name="T_Bieu3ODA_!1 1 bao cao giao KH ve HTCMT vung TNB   12-12-2011 2" xfId="3428"/>
    <cellStyle name="T_Bieu3ODA_1" xfId="3429"/>
    <cellStyle name="T_Bieu3ODA_1 2" xfId="3430"/>
    <cellStyle name="T_Bieu3ODA_1_!1 1 bao cao giao KH ve HTCMT vung TNB   12-12-2011" xfId="3431"/>
    <cellStyle name="T_Bieu3ODA_1_!1 1 bao cao giao KH ve HTCMT vung TNB   12-12-2011 2" xfId="3432"/>
    <cellStyle name="T_Bieu3ODA_1_KH TPCP vung TNB (03-1-2012)" xfId="3433"/>
    <cellStyle name="T_Bieu3ODA_1_KH TPCP vung TNB (03-1-2012) 2" xfId="3434"/>
    <cellStyle name="T_Bieu3ODA_KH TPCP vung TNB (03-1-2012)" xfId="3435"/>
    <cellStyle name="T_Bieu3ODA_KH TPCP vung TNB (03-1-2012) 2" xfId="3436"/>
    <cellStyle name="T_Bieu4HTMT" xfId="3437"/>
    <cellStyle name="T_Bieu4HTMT 2" xfId="3438"/>
    <cellStyle name="T_Bieu4HTMT_!1 1 bao cao giao KH ve HTCMT vung TNB   12-12-2011" xfId="3439"/>
    <cellStyle name="T_Bieu4HTMT_!1 1 bao cao giao KH ve HTCMT vung TNB   12-12-2011 2" xfId="3440"/>
    <cellStyle name="T_Bieu4HTMT_KH TPCP vung TNB (03-1-2012)" xfId="3441"/>
    <cellStyle name="T_Bieu4HTMT_KH TPCP vung TNB (03-1-2012) 2" xfId="3442"/>
    <cellStyle name="T_bo sung von KCH nam 2010 va Du an tre kho khan" xfId="3443"/>
    <cellStyle name="T_bo sung von KCH nam 2010 va Du an tre kho khan 2" xfId="3444"/>
    <cellStyle name="T_bo sung von KCH nam 2010 va Du an tre kho khan_!1 1 bao cao giao KH ve HTCMT vung TNB   12-12-2011" xfId="3445"/>
    <cellStyle name="T_bo sung von KCH nam 2010 va Du an tre kho khan_!1 1 bao cao giao KH ve HTCMT vung TNB   12-12-2011 2" xfId="3446"/>
    <cellStyle name="T_bo sung von KCH nam 2010 va Du an tre kho khan_KH TPCP vung TNB (03-1-2012)" xfId="3447"/>
    <cellStyle name="T_bo sung von KCH nam 2010 va Du an tre kho khan_KH TPCP vung TNB (03-1-2012) 2" xfId="3448"/>
    <cellStyle name="T_Book1" xfId="3449"/>
    <cellStyle name="T_Book1 2" xfId="3450"/>
    <cellStyle name="T_Book1 3" xfId="3451"/>
    <cellStyle name="T_Book1_!1 1 bao cao giao KH ve HTCMT vung TNB   12-12-2011" xfId="3452"/>
    <cellStyle name="T_Book1_!1 1 bao cao giao KH ve HTCMT vung TNB   12-12-2011 2" xfId="3453"/>
    <cellStyle name="T_Book1_1" xfId="3454"/>
    <cellStyle name="T_Book1_1 2" xfId="3455"/>
    <cellStyle name="T_Book1_1_Bieu tong hop nhu cau ung 2011 da chon loc -Mien nui" xfId="3456"/>
    <cellStyle name="T_Book1_1_Bieu tong hop nhu cau ung 2011 da chon loc -Mien nui 2" xfId="3457"/>
    <cellStyle name="T_Book1_1_Bieu tong hop nhu cau ung 2011 da chon loc -Mien nui_!1 1 bao cao giao KH ve HTCMT vung TNB   12-12-2011" xfId="3458"/>
    <cellStyle name="T_Book1_1_Bieu tong hop nhu cau ung 2011 da chon loc -Mien nui_!1 1 bao cao giao KH ve HTCMT vung TNB   12-12-2011 2" xfId="3459"/>
    <cellStyle name="T_Book1_1_Bieu tong hop nhu cau ung 2011 da chon loc -Mien nui_KH TPCP vung TNB (03-1-2012)" xfId="3460"/>
    <cellStyle name="T_Book1_1_Bieu tong hop nhu cau ung 2011 da chon loc -Mien nui_KH TPCP vung TNB (03-1-2012) 2" xfId="3461"/>
    <cellStyle name="T_Book1_1_Bieu3ODA" xfId="3462"/>
    <cellStyle name="T_Book1_1_Bieu3ODA 2" xfId="3463"/>
    <cellStyle name="T_Book1_1_Bieu3ODA_!1 1 bao cao giao KH ve HTCMT vung TNB   12-12-2011" xfId="3464"/>
    <cellStyle name="T_Book1_1_Bieu3ODA_!1 1 bao cao giao KH ve HTCMT vung TNB   12-12-2011 2" xfId="3465"/>
    <cellStyle name="T_Book1_1_Bieu3ODA_KH TPCP vung TNB (03-1-2012)" xfId="3466"/>
    <cellStyle name="T_Book1_1_Bieu3ODA_KH TPCP vung TNB (03-1-2012) 2" xfId="3467"/>
    <cellStyle name="T_Book1_1_CPK" xfId="3468"/>
    <cellStyle name="T_Book1_1_CPK 2" xfId="3469"/>
    <cellStyle name="T_Book1_1_CPK_!1 1 bao cao giao KH ve HTCMT vung TNB   12-12-2011" xfId="3470"/>
    <cellStyle name="T_Book1_1_CPK_!1 1 bao cao giao KH ve HTCMT vung TNB   12-12-2011 2" xfId="3471"/>
    <cellStyle name="T_Book1_1_CPK_Bieu4HTMT" xfId="3472"/>
    <cellStyle name="T_Book1_1_CPK_Bieu4HTMT 2" xfId="3473"/>
    <cellStyle name="T_Book1_1_CPK_Bieu4HTMT_!1 1 bao cao giao KH ve HTCMT vung TNB   12-12-2011" xfId="3474"/>
    <cellStyle name="T_Book1_1_CPK_Bieu4HTMT_!1 1 bao cao giao KH ve HTCMT vung TNB   12-12-2011 2" xfId="3475"/>
    <cellStyle name="T_Book1_1_CPK_Bieu4HTMT_KH TPCP vung TNB (03-1-2012)" xfId="3476"/>
    <cellStyle name="T_Book1_1_CPK_Bieu4HTMT_KH TPCP vung TNB (03-1-2012) 2" xfId="3477"/>
    <cellStyle name="T_Book1_1_CPK_KH TPCP vung TNB (03-1-2012)" xfId="3478"/>
    <cellStyle name="T_Book1_1_CPK_KH TPCP vung TNB (03-1-2012) 2" xfId="3479"/>
    <cellStyle name="T_Book1_1_kien giang 2" xfId="3480"/>
    <cellStyle name="T_Book1_1_kien giang 2 2" xfId="3481"/>
    <cellStyle name="T_Book1_1_KH TPCP vung TNB (03-1-2012)" xfId="3482"/>
    <cellStyle name="T_Book1_1_KH TPCP vung TNB (03-1-2012) 2" xfId="3483"/>
    <cellStyle name="T_Book1_1_Luy ke von ung nam 2011 -Thoa gui ngay 12-8-2012" xfId="3484"/>
    <cellStyle name="T_Book1_1_Luy ke von ung nam 2011 -Thoa gui ngay 12-8-2012 2" xfId="3485"/>
    <cellStyle name="T_Book1_1_Luy ke von ung nam 2011 -Thoa gui ngay 12-8-2012_!1 1 bao cao giao KH ve HTCMT vung TNB   12-12-2011" xfId="3486"/>
    <cellStyle name="T_Book1_1_Luy ke von ung nam 2011 -Thoa gui ngay 12-8-2012_!1 1 bao cao giao KH ve HTCMT vung TNB   12-12-2011 2" xfId="3487"/>
    <cellStyle name="T_Book1_1_Luy ke von ung nam 2011 -Thoa gui ngay 12-8-2012_KH TPCP vung TNB (03-1-2012)" xfId="3488"/>
    <cellStyle name="T_Book1_1_Luy ke von ung nam 2011 -Thoa gui ngay 12-8-2012_KH TPCP vung TNB (03-1-2012) 2" xfId="3489"/>
    <cellStyle name="T_Book1_1_Thiet bi" xfId="3490"/>
    <cellStyle name="T_Book1_1_Thiet bi 2" xfId="3491"/>
    <cellStyle name="T_Book1_1_Thiet bi_!1 1 bao cao giao KH ve HTCMT vung TNB   12-12-2011" xfId="3492"/>
    <cellStyle name="T_Book1_1_Thiet bi_!1 1 bao cao giao KH ve HTCMT vung TNB   12-12-2011 2" xfId="3493"/>
    <cellStyle name="T_Book1_1_Thiet bi_Bieu4HTMT" xfId="3494"/>
    <cellStyle name="T_Book1_1_Thiet bi_Bieu4HTMT 2" xfId="3495"/>
    <cellStyle name="T_Book1_1_Thiet bi_Bieu4HTMT_!1 1 bao cao giao KH ve HTCMT vung TNB   12-12-2011" xfId="3496"/>
    <cellStyle name="T_Book1_1_Thiet bi_Bieu4HTMT_!1 1 bao cao giao KH ve HTCMT vung TNB   12-12-2011 2" xfId="3497"/>
    <cellStyle name="T_Book1_1_Thiet bi_Bieu4HTMT_KH TPCP vung TNB (03-1-2012)" xfId="3498"/>
    <cellStyle name="T_Book1_1_Thiet bi_Bieu4HTMT_KH TPCP vung TNB (03-1-2012) 2" xfId="3499"/>
    <cellStyle name="T_Book1_1_Thiet bi_KH TPCP vung TNB (03-1-2012)" xfId="3500"/>
    <cellStyle name="T_Book1_1_Thiet bi_KH TPCP vung TNB (03-1-2012) 2" xfId="3501"/>
    <cellStyle name="T_Book1_15_10_2013 BC nhu cau von doi ung ODA (2014-2016) ngay 15102013 Sua" xfId="3502"/>
    <cellStyle name="T_Book1_bao cao phan bo KHDT 2011(final)" xfId="3503"/>
    <cellStyle name="T_Book1_bao cao phan bo KHDT 2011(final)_BC nhu cau von doi ung ODA nganh NN (BKH)" xfId="3504"/>
    <cellStyle name="T_Book1_bao cao phan bo KHDT 2011(final)_BC Tai co cau (bieu TH)" xfId="3505"/>
    <cellStyle name="T_Book1_bao cao phan bo KHDT 2011(final)_DK 2014-2015 final" xfId="3506"/>
    <cellStyle name="T_Book1_bao cao phan bo KHDT 2011(final)_DK 2014-2015 new" xfId="3507"/>
    <cellStyle name="T_Book1_bao cao phan bo KHDT 2011(final)_DK KH CBDT 2014 11-11-2013" xfId="3508"/>
    <cellStyle name="T_Book1_bao cao phan bo KHDT 2011(final)_DK KH CBDT 2014 11-11-2013(1)" xfId="3509"/>
    <cellStyle name="T_Book1_bao cao phan bo KHDT 2011(final)_KH 2011-2015" xfId="3510"/>
    <cellStyle name="T_Book1_bao cao phan bo KHDT 2011(final)_tai co cau dau tu (tong hop)1" xfId="3511"/>
    <cellStyle name="T_Book1_BC NQ11-CP - chinh sua lai" xfId="3512"/>
    <cellStyle name="T_Book1_BC NQ11-CP - chinh sua lai 2" xfId="3513"/>
    <cellStyle name="T_Book1_BC NQ11-CP-Quynh sau bieu so3" xfId="3514"/>
    <cellStyle name="T_Book1_BC NQ11-CP-Quynh sau bieu so3 2" xfId="3515"/>
    <cellStyle name="T_Book1_BC nhu cau von doi ung ODA nganh NN (BKH)" xfId="3516"/>
    <cellStyle name="T_Book1_BC nhu cau von doi ung ODA nganh NN (BKH)_05-12  KH trung han 2016-2020 - Liem Thinh edited" xfId="3517"/>
    <cellStyle name="T_Book1_BC nhu cau von doi ung ODA nganh NN (BKH)_Copy of 05-12  KH trung han 2016-2020 - Liem Thinh edited (1)" xfId="3518"/>
    <cellStyle name="T_Book1_BC Tai co cau (bieu TH)" xfId="3519"/>
    <cellStyle name="T_Book1_BC Tai co cau (bieu TH)_05-12  KH trung han 2016-2020 - Liem Thinh edited" xfId="3520"/>
    <cellStyle name="T_Book1_BC Tai co cau (bieu TH)_Copy of 05-12  KH trung han 2016-2020 - Liem Thinh edited (1)" xfId="3521"/>
    <cellStyle name="T_Book1_BC_NQ11-CP_-_Thao_sua_lai" xfId="3522"/>
    <cellStyle name="T_Book1_BC_NQ11-CP_-_Thao_sua_lai 2" xfId="3523"/>
    <cellStyle name="T_Book1_Bieu mau cong trinh khoi cong moi 3-4" xfId="3524"/>
    <cellStyle name="T_Book1_Bieu mau cong trinh khoi cong moi 3-4 2" xfId="3525"/>
    <cellStyle name="T_Book1_Bieu mau cong trinh khoi cong moi 3-4_!1 1 bao cao giao KH ve HTCMT vung TNB   12-12-2011" xfId="3526"/>
    <cellStyle name="T_Book1_Bieu mau cong trinh khoi cong moi 3-4_!1 1 bao cao giao KH ve HTCMT vung TNB   12-12-2011 2" xfId="3527"/>
    <cellStyle name="T_Book1_Bieu mau cong trinh khoi cong moi 3-4_KH TPCP vung TNB (03-1-2012)" xfId="3528"/>
    <cellStyle name="T_Book1_Bieu mau cong trinh khoi cong moi 3-4_KH TPCP vung TNB (03-1-2012) 2" xfId="3529"/>
    <cellStyle name="T_Book1_Bieu mau danh muc du an thuoc CTMTQG nam 2008" xfId="3530"/>
    <cellStyle name="T_Book1_Bieu mau danh muc du an thuoc CTMTQG nam 2008 2" xfId="3531"/>
    <cellStyle name="T_Book1_Bieu mau danh muc du an thuoc CTMTQG nam 2008_!1 1 bao cao giao KH ve HTCMT vung TNB   12-12-2011" xfId="3532"/>
    <cellStyle name="T_Book1_Bieu mau danh muc du an thuoc CTMTQG nam 2008_!1 1 bao cao giao KH ve HTCMT vung TNB   12-12-2011 2" xfId="3533"/>
    <cellStyle name="T_Book1_Bieu mau danh muc du an thuoc CTMTQG nam 2008_KH TPCP vung TNB (03-1-2012)" xfId="3534"/>
    <cellStyle name="T_Book1_Bieu mau danh muc du an thuoc CTMTQG nam 2008_KH TPCP vung TNB (03-1-2012) 2" xfId="3535"/>
    <cellStyle name="T_Book1_Bieu tong hop nhu cau ung 2011 da chon loc -Mien nui" xfId="3536"/>
    <cellStyle name="T_Book1_Bieu tong hop nhu cau ung 2011 da chon loc -Mien nui 2" xfId="3537"/>
    <cellStyle name="T_Book1_Bieu tong hop nhu cau ung 2011 da chon loc -Mien nui_!1 1 bao cao giao KH ve HTCMT vung TNB   12-12-2011" xfId="3538"/>
    <cellStyle name="T_Book1_Bieu tong hop nhu cau ung 2011 da chon loc -Mien nui_!1 1 bao cao giao KH ve HTCMT vung TNB   12-12-2011 2" xfId="3539"/>
    <cellStyle name="T_Book1_Bieu tong hop nhu cau ung 2011 da chon loc -Mien nui_KH TPCP vung TNB (03-1-2012)" xfId="3540"/>
    <cellStyle name="T_Book1_Bieu tong hop nhu cau ung 2011 da chon loc -Mien nui_KH TPCP vung TNB (03-1-2012) 2" xfId="3541"/>
    <cellStyle name="T_Book1_Bieu3ODA" xfId="3542"/>
    <cellStyle name="T_Book1_Bieu3ODA 2" xfId="3543"/>
    <cellStyle name="T_Book1_Bieu3ODA_!1 1 bao cao giao KH ve HTCMT vung TNB   12-12-2011" xfId="3544"/>
    <cellStyle name="T_Book1_Bieu3ODA_!1 1 bao cao giao KH ve HTCMT vung TNB   12-12-2011 2" xfId="3545"/>
    <cellStyle name="T_Book1_Bieu3ODA_1" xfId="3546"/>
    <cellStyle name="T_Book1_Bieu3ODA_1 2" xfId="3547"/>
    <cellStyle name="T_Book1_Bieu3ODA_1_!1 1 bao cao giao KH ve HTCMT vung TNB   12-12-2011" xfId="3548"/>
    <cellStyle name="T_Book1_Bieu3ODA_1_!1 1 bao cao giao KH ve HTCMT vung TNB   12-12-2011 2" xfId="3549"/>
    <cellStyle name="T_Book1_Bieu3ODA_1_KH TPCP vung TNB (03-1-2012)" xfId="3550"/>
    <cellStyle name="T_Book1_Bieu3ODA_1_KH TPCP vung TNB (03-1-2012) 2" xfId="3551"/>
    <cellStyle name="T_Book1_Bieu3ODA_KH TPCP vung TNB (03-1-2012)" xfId="3552"/>
    <cellStyle name="T_Book1_Bieu3ODA_KH TPCP vung TNB (03-1-2012) 2" xfId="3553"/>
    <cellStyle name="T_Book1_Bieu4HTMT" xfId="3554"/>
    <cellStyle name="T_Book1_Bieu4HTMT 2" xfId="3555"/>
    <cellStyle name="T_Book1_Bieu4HTMT_!1 1 bao cao giao KH ve HTCMT vung TNB   12-12-2011" xfId="3556"/>
    <cellStyle name="T_Book1_Bieu4HTMT_!1 1 bao cao giao KH ve HTCMT vung TNB   12-12-2011 2" xfId="3557"/>
    <cellStyle name="T_Book1_Bieu4HTMT_KH TPCP vung TNB (03-1-2012)" xfId="3558"/>
    <cellStyle name="T_Book1_Bieu4HTMT_KH TPCP vung TNB (03-1-2012) 2" xfId="3559"/>
    <cellStyle name="T_Book1_Book1" xfId="3560"/>
    <cellStyle name="T_Book1_Book1 2" xfId="3561"/>
    <cellStyle name="T_Book1_Cong trinh co y kien LD_Dang_NN_2011-Tay nguyen-9-10" xfId="3562"/>
    <cellStyle name="T_Book1_Cong trinh co y kien LD_Dang_NN_2011-Tay nguyen-9-10 2" xfId="3563"/>
    <cellStyle name="T_Book1_Cong trinh co y kien LD_Dang_NN_2011-Tay nguyen-9-10_!1 1 bao cao giao KH ve HTCMT vung TNB   12-12-2011" xfId="3564"/>
    <cellStyle name="T_Book1_Cong trinh co y kien LD_Dang_NN_2011-Tay nguyen-9-10_!1 1 bao cao giao KH ve HTCMT vung TNB   12-12-2011 2" xfId="3565"/>
    <cellStyle name="T_Book1_Cong trinh co y kien LD_Dang_NN_2011-Tay nguyen-9-10_Bieu4HTMT" xfId="3566"/>
    <cellStyle name="T_Book1_Cong trinh co y kien LD_Dang_NN_2011-Tay nguyen-9-10_Bieu4HTMT 2" xfId="3567"/>
    <cellStyle name="T_Book1_Cong trinh co y kien LD_Dang_NN_2011-Tay nguyen-9-10_KH TPCP vung TNB (03-1-2012)" xfId="3568"/>
    <cellStyle name="T_Book1_Cong trinh co y kien LD_Dang_NN_2011-Tay nguyen-9-10_KH TPCP vung TNB (03-1-2012) 2" xfId="3569"/>
    <cellStyle name="T_Book1_CPK" xfId="3570"/>
    <cellStyle name="T_Book1_CPK 2" xfId="3571"/>
    <cellStyle name="T_Book1_danh muc chuan bi dau tu 2011 ngay 07-6-2011" xfId="3572"/>
    <cellStyle name="T_Book1_danh muc chuan bi dau tu 2011 ngay 07-6-2011 2" xfId="3573"/>
    <cellStyle name="T_Book1_dieu chinh KH 2011 ngay 26-5-2011111" xfId="3574"/>
    <cellStyle name="T_Book1_dieu chinh KH 2011 ngay 26-5-2011111 2" xfId="3575"/>
    <cellStyle name="T_Book1_DK 2014-2015 final" xfId="3576"/>
    <cellStyle name="T_Book1_DK 2014-2015 final_05-12  KH trung han 2016-2020 - Liem Thinh edited" xfId="3577"/>
    <cellStyle name="T_Book1_DK 2014-2015 final_Copy of 05-12  KH trung han 2016-2020 - Liem Thinh edited (1)" xfId="3578"/>
    <cellStyle name="T_Book1_DK 2014-2015 new" xfId="3579"/>
    <cellStyle name="T_Book1_DK 2014-2015 new_05-12  KH trung han 2016-2020 - Liem Thinh edited" xfId="3580"/>
    <cellStyle name="T_Book1_DK 2014-2015 new_Copy of 05-12  KH trung han 2016-2020 - Liem Thinh edited (1)" xfId="3581"/>
    <cellStyle name="T_Book1_DK KH CBDT 2014 11-11-2013" xfId="3582"/>
    <cellStyle name="T_Book1_DK KH CBDT 2014 11-11-2013(1)" xfId="3583"/>
    <cellStyle name="T_Book1_DK KH CBDT 2014 11-11-2013(1)_05-12  KH trung han 2016-2020 - Liem Thinh edited" xfId="3584"/>
    <cellStyle name="T_Book1_DK KH CBDT 2014 11-11-2013(1)_Copy of 05-12  KH trung han 2016-2020 - Liem Thinh edited (1)" xfId="3585"/>
    <cellStyle name="T_Book1_DK KH CBDT 2014 11-11-2013_05-12  KH trung han 2016-2020 - Liem Thinh edited" xfId="3586"/>
    <cellStyle name="T_Book1_DK KH CBDT 2014 11-11-2013_Copy of 05-12  KH trung han 2016-2020 - Liem Thinh edited (1)" xfId="3587"/>
    <cellStyle name="T_Book1_Du an khoi cong moi nam 2010" xfId="3588"/>
    <cellStyle name="T_Book1_Du an khoi cong moi nam 2010 2" xfId="3589"/>
    <cellStyle name="T_Book1_Du an khoi cong moi nam 2010_!1 1 bao cao giao KH ve HTCMT vung TNB   12-12-2011" xfId="3590"/>
    <cellStyle name="T_Book1_Du an khoi cong moi nam 2010_!1 1 bao cao giao KH ve HTCMT vung TNB   12-12-2011 2" xfId="3591"/>
    <cellStyle name="T_Book1_Du an khoi cong moi nam 2010_KH TPCP vung TNB (03-1-2012)" xfId="3592"/>
    <cellStyle name="T_Book1_Du an khoi cong moi nam 2010_KH TPCP vung TNB (03-1-2012) 2" xfId="3593"/>
    <cellStyle name="T_Book1_giao KH 2011 ngay 10-12-2010" xfId="3594"/>
    <cellStyle name="T_Book1_giao KH 2011 ngay 10-12-2010 2" xfId="3595"/>
    <cellStyle name="T_Book1_Hang Tom goi9 9-07(Cau 12 sua)" xfId="3596"/>
    <cellStyle name="T_Book1_Hang Tom goi9 9-07(Cau 12 sua) 2" xfId="3597"/>
    <cellStyle name="T_Book1_Ket qua phan bo von nam 2008" xfId="3598"/>
    <cellStyle name="T_Book1_Ket qua phan bo von nam 2008 2" xfId="3599"/>
    <cellStyle name="T_Book1_Ket qua phan bo von nam 2008_!1 1 bao cao giao KH ve HTCMT vung TNB   12-12-2011" xfId="3600"/>
    <cellStyle name="T_Book1_Ket qua phan bo von nam 2008_!1 1 bao cao giao KH ve HTCMT vung TNB   12-12-2011 2" xfId="3601"/>
    <cellStyle name="T_Book1_Ket qua phan bo von nam 2008_KH TPCP vung TNB (03-1-2012)" xfId="3602"/>
    <cellStyle name="T_Book1_Ket qua phan bo von nam 2008_KH TPCP vung TNB (03-1-2012) 2" xfId="3603"/>
    <cellStyle name="T_Book1_kien giang 2" xfId="3604"/>
    <cellStyle name="T_Book1_kien giang 2 2" xfId="3605"/>
    <cellStyle name="T_Book1_KH TPCP vung TNB (03-1-2012)" xfId="3606"/>
    <cellStyle name="T_Book1_KH TPCP vung TNB (03-1-2012) 2" xfId="3607"/>
    <cellStyle name="T_Book1_KH XDCB_2008 lan 2 sua ngay 10-11" xfId="3608"/>
    <cellStyle name="T_Book1_KH XDCB_2008 lan 2 sua ngay 10-11 2" xfId="3609"/>
    <cellStyle name="T_Book1_KH XDCB_2008 lan 2 sua ngay 10-11_!1 1 bao cao giao KH ve HTCMT vung TNB   12-12-2011" xfId="3610"/>
    <cellStyle name="T_Book1_KH XDCB_2008 lan 2 sua ngay 10-11_!1 1 bao cao giao KH ve HTCMT vung TNB   12-12-2011 2" xfId="3611"/>
    <cellStyle name="T_Book1_KH XDCB_2008 lan 2 sua ngay 10-11_KH TPCP vung TNB (03-1-2012)" xfId="3612"/>
    <cellStyle name="T_Book1_KH XDCB_2008 lan 2 sua ngay 10-11_KH TPCP vung TNB (03-1-2012) 2" xfId="3613"/>
    <cellStyle name="T_Book1_Khoi luong chinh Hang Tom" xfId="3614"/>
    <cellStyle name="T_Book1_Khoi luong chinh Hang Tom 2" xfId="3615"/>
    <cellStyle name="T_Book1_Luy ke von ung nam 2011 -Thoa gui ngay 12-8-2012" xfId="3616"/>
    <cellStyle name="T_Book1_Luy ke von ung nam 2011 -Thoa gui ngay 12-8-2012 2" xfId="3617"/>
    <cellStyle name="T_Book1_Luy ke von ung nam 2011 -Thoa gui ngay 12-8-2012_!1 1 bao cao giao KH ve HTCMT vung TNB   12-12-2011" xfId="3618"/>
    <cellStyle name="T_Book1_Luy ke von ung nam 2011 -Thoa gui ngay 12-8-2012_!1 1 bao cao giao KH ve HTCMT vung TNB   12-12-2011 2" xfId="3619"/>
    <cellStyle name="T_Book1_Luy ke von ung nam 2011 -Thoa gui ngay 12-8-2012_KH TPCP vung TNB (03-1-2012)" xfId="3620"/>
    <cellStyle name="T_Book1_Luy ke von ung nam 2011 -Thoa gui ngay 12-8-2012_KH TPCP vung TNB (03-1-2012) 2" xfId="3621"/>
    <cellStyle name="T_Book1_Nhu cau von ung truoc 2011 Tha h Hoa + Nge An gui TW" xfId="3622"/>
    <cellStyle name="T_Book1_Nhu cau von ung truoc 2011 Tha h Hoa + Nge An gui TW 2" xfId="3623"/>
    <cellStyle name="T_Book1_Nhu cau von ung truoc 2011 Tha h Hoa + Nge An gui TW_!1 1 bao cao giao KH ve HTCMT vung TNB   12-12-2011" xfId="3624"/>
    <cellStyle name="T_Book1_Nhu cau von ung truoc 2011 Tha h Hoa + Nge An gui TW_!1 1 bao cao giao KH ve HTCMT vung TNB   12-12-2011 2" xfId="3625"/>
    <cellStyle name="T_Book1_Nhu cau von ung truoc 2011 Tha h Hoa + Nge An gui TW_Bieu4HTMT" xfId="3626"/>
    <cellStyle name="T_Book1_Nhu cau von ung truoc 2011 Tha h Hoa + Nge An gui TW_Bieu4HTMT 2" xfId="3627"/>
    <cellStyle name="T_Book1_Nhu cau von ung truoc 2011 Tha h Hoa + Nge An gui TW_Bieu4HTMT_!1 1 bao cao giao KH ve HTCMT vung TNB   12-12-2011" xfId="3628"/>
    <cellStyle name="T_Book1_Nhu cau von ung truoc 2011 Tha h Hoa + Nge An gui TW_Bieu4HTMT_!1 1 bao cao giao KH ve HTCMT vung TNB   12-12-2011 2" xfId="3629"/>
    <cellStyle name="T_Book1_Nhu cau von ung truoc 2011 Tha h Hoa + Nge An gui TW_Bieu4HTMT_KH TPCP vung TNB (03-1-2012)" xfId="3630"/>
    <cellStyle name="T_Book1_Nhu cau von ung truoc 2011 Tha h Hoa + Nge An gui TW_Bieu4HTMT_KH TPCP vung TNB (03-1-2012) 2" xfId="3631"/>
    <cellStyle name="T_Book1_Nhu cau von ung truoc 2011 Tha h Hoa + Nge An gui TW_KH TPCP vung TNB (03-1-2012)" xfId="3632"/>
    <cellStyle name="T_Book1_Nhu cau von ung truoc 2011 Tha h Hoa + Nge An gui TW_KH TPCP vung TNB (03-1-2012) 2" xfId="3633"/>
    <cellStyle name="T_Book1_phu luc tong ket tinh hinh TH giai doan 03-10 (ngay 30)" xfId="3634"/>
    <cellStyle name="T_Book1_phu luc tong ket tinh hinh TH giai doan 03-10 (ngay 30) 2" xfId="3635"/>
    <cellStyle name="T_Book1_phu luc tong ket tinh hinh TH giai doan 03-10 (ngay 30)_!1 1 bao cao giao KH ve HTCMT vung TNB   12-12-2011" xfId="3636"/>
    <cellStyle name="T_Book1_phu luc tong ket tinh hinh TH giai doan 03-10 (ngay 30)_!1 1 bao cao giao KH ve HTCMT vung TNB   12-12-2011 2" xfId="3637"/>
    <cellStyle name="T_Book1_phu luc tong ket tinh hinh TH giai doan 03-10 (ngay 30)_KH TPCP vung TNB (03-1-2012)" xfId="3638"/>
    <cellStyle name="T_Book1_phu luc tong ket tinh hinh TH giai doan 03-10 (ngay 30)_KH TPCP vung TNB (03-1-2012) 2" xfId="3639"/>
    <cellStyle name="T_Book1_TN - Ho tro khac 2011" xfId="3640"/>
    <cellStyle name="T_Book1_TN - Ho tro khac 2011 2" xfId="3641"/>
    <cellStyle name="T_Book1_TN - Ho tro khac 2011_!1 1 bao cao giao KH ve HTCMT vung TNB   12-12-2011" xfId="3642"/>
    <cellStyle name="T_Book1_TN - Ho tro khac 2011_!1 1 bao cao giao KH ve HTCMT vung TNB   12-12-2011 2" xfId="3643"/>
    <cellStyle name="T_Book1_TN - Ho tro khac 2011_Bieu4HTMT" xfId="3644"/>
    <cellStyle name="T_Book1_TN - Ho tro khac 2011_Bieu4HTMT 2" xfId="3645"/>
    <cellStyle name="T_Book1_TN - Ho tro khac 2011_KH TPCP vung TNB (03-1-2012)" xfId="3646"/>
    <cellStyle name="T_Book1_TN - Ho tro khac 2011_KH TPCP vung TNB (03-1-2012) 2" xfId="3647"/>
    <cellStyle name="T_Book1_TH ung tren 70%-Ra soat phap ly-8-6 (dung de chuyen vao vu TH)" xfId="3648"/>
    <cellStyle name="T_Book1_TH ung tren 70%-Ra soat phap ly-8-6 (dung de chuyen vao vu TH) 2" xfId="3649"/>
    <cellStyle name="T_Book1_TH ung tren 70%-Ra soat phap ly-8-6 (dung de chuyen vao vu TH)_!1 1 bao cao giao KH ve HTCMT vung TNB   12-12-2011" xfId="3650"/>
    <cellStyle name="T_Book1_TH ung tren 70%-Ra soat phap ly-8-6 (dung de chuyen vao vu TH)_!1 1 bao cao giao KH ve HTCMT vung TNB   12-12-2011 2" xfId="3651"/>
    <cellStyle name="T_Book1_TH ung tren 70%-Ra soat phap ly-8-6 (dung de chuyen vao vu TH)_Bieu4HTMT" xfId="3652"/>
    <cellStyle name="T_Book1_TH ung tren 70%-Ra soat phap ly-8-6 (dung de chuyen vao vu TH)_Bieu4HTMT 2" xfId="3653"/>
    <cellStyle name="T_Book1_TH ung tren 70%-Ra soat phap ly-8-6 (dung de chuyen vao vu TH)_KH TPCP vung TNB (03-1-2012)" xfId="3654"/>
    <cellStyle name="T_Book1_TH ung tren 70%-Ra soat phap ly-8-6 (dung de chuyen vao vu TH)_KH TPCP vung TNB (03-1-2012) 2" xfId="3655"/>
    <cellStyle name="T_Book1_TH y kien LD_KH 2010 Ca Nuoc 22-9-2011-Gui ca Vu" xfId="3656"/>
    <cellStyle name="T_Book1_TH y kien LD_KH 2010 Ca Nuoc 22-9-2011-Gui ca Vu 2" xfId="3657"/>
    <cellStyle name="T_Book1_TH y kien LD_KH 2010 Ca Nuoc 22-9-2011-Gui ca Vu_!1 1 bao cao giao KH ve HTCMT vung TNB   12-12-2011" xfId="3658"/>
    <cellStyle name="T_Book1_TH y kien LD_KH 2010 Ca Nuoc 22-9-2011-Gui ca Vu_!1 1 bao cao giao KH ve HTCMT vung TNB   12-12-2011 2" xfId="3659"/>
    <cellStyle name="T_Book1_TH y kien LD_KH 2010 Ca Nuoc 22-9-2011-Gui ca Vu_Bieu4HTMT" xfId="3660"/>
    <cellStyle name="T_Book1_TH y kien LD_KH 2010 Ca Nuoc 22-9-2011-Gui ca Vu_Bieu4HTMT 2" xfId="3661"/>
    <cellStyle name="T_Book1_TH y kien LD_KH 2010 Ca Nuoc 22-9-2011-Gui ca Vu_KH TPCP vung TNB (03-1-2012)" xfId="3662"/>
    <cellStyle name="T_Book1_TH y kien LD_KH 2010 Ca Nuoc 22-9-2011-Gui ca Vu_KH TPCP vung TNB (03-1-2012) 2" xfId="3663"/>
    <cellStyle name="T_Book1_Thiet bi" xfId="3664"/>
    <cellStyle name="T_Book1_Thiet bi 2" xfId="3665"/>
    <cellStyle name="T_Book1_ung truoc 2011 NSTW Thanh Hoa + Nge An gui Thu 12-5" xfId="3666"/>
    <cellStyle name="T_Book1_ung truoc 2011 NSTW Thanh Hoa + Nge An gui Thu 12-5 2" xfId="3667"/>
    <cellStyle name="T_Book1_ung truoc 2011 NSTW Thanh Hoa + Nge An gui Thu 12-5_!1 1 bao cao giao KH ve HTCMT vung TNB   12-12-2011" xfId="3668"/>
    <cellStyle name="T_Book1_ung truoc 2011 NSTW Thanh Hoa + Nge An gui Thu 12-5_!1 1 bao cao giao KH ve HTCMT vung TNB   12-12-2011 2" xfId="3669"/>
    <cellStyle name="T_Book1_ung truoc 2011 NSTW Thanh Hoa + Nge An gui Thu 12-5_Bieu4HTMT" xfId="3670"/>
    <cellStyle name="T_Book1_ung truoc 2011 NSTW Thanh Hoa + Nge An gui Thu 12-5_Bieu4HTMT 2" xfId="3671"/>
    <cellStyle name="T_Book1_ung truoc 2011 NSTW Thanh Hoa + Nge An gui Thu 12-5_Bieu4HTMT_!1 1 bao cao giao KH ve HTCMT vung TNB   12-12-2011" xfId="3672"/>
    <cellStyle name="T_Book1_ung truoc 2011 NSTW Thanh Hoa + Nge An gui Thu 12-5_Bieu4HTMT_!1 1 bao cao giao KH ve HTCMT vung TNB   12-12-2011 2" xfId="3673"/>
    <cellStyle name="T_Book1_ung truoc 2011 NSTW Thanh Hoa + Nge An gui Thu 12-5_Bieu4HTMT_KH TPCP vung TNB (03-1-2012)" xfId="3674"/>
    <cellStyle name="T_Book1_ung truoc 2011 NSTW Thanh Hoa + Nge An gui Thu 12-5_Bieu4HTMT_KH TPCP vung TNB (03-1-2012) 2" xfId="3675"/>
    <cellStyle name="T_Book1_ung truoc 2011 NSTW Thanh Hoa + Nge An gui Thu 12-5_KH TPCP vung TNB (03-1-2012)" xfId="3676"/>
    <cellStyle name="T_Book1_ung truoc 2011 NSTW Thanh Hoa + Nge An gui Thu 12-5_KH TPCP vung TNB (03-1-2012) 2" xfId="3677"/>
    <cellStyle name="T_Book1_ÿÿÿÿÿ" xfId="3678"/>
    <cellStyle name="T_Book1_ÿÿÿÿÿ 2" xfId="3679"/>
    <cellStyle name="T_Copy of Bao cao  XDCB 7 thang nam 2008_So KH&amp;DT SUA" xfId="3680"/>
    <cellStyle name="T_Copy of Bao cao  XDCB 7 thang nam 2008_So KH&amp;DT SUA 2" xfId="3681"/>
    <cellStyle name="T_Copy of Bao cao  XDCB 7 thang nam 2008_So KH&amp;DT SUA_!1 1 bao cao giao KH ve HTCMT vung TNB   12-12-2011" xfId="3682"/>
    <cellStyle name="T_Copy of Bao cao  XDCB 7 thang nam 2008_So KH&amp;DT SUA_!1 1 bao cao giao KH ve HTCMT vung TNB   12-12-2011 2" xfId="3683"/>
    <cellStyle name="T_Copy of Bao cao  XDCB 7 thang nam 2008_So KH&amp;DT SUA_KH TPCP vung TNB (03-1-2012)" xfId="3684"/>
    <cellStyle name="T_Copy of Bao cao  XDCB 7 thang nam 2008_So KH&amp;DT SUA_KH TPCP vung TNB (03-1-2012) 2" xfId="3685"/>
    <cellStyle name="T_CPK" xfId="3686"/>
    <cellStyle name="T_CPK 2" xfId="3687"/>
    <cellStyle name="T_CPK_!1 1 bao cao giao KH ve HTCMT vung TNB   12-12-2011" xfId="3688"/>
    <cellStyle name="T_CPK_!1 1 bao cao giao KH ve HTCMT vung TNB   12-12-2011 2" xfId="3689"/>
    <cellStyle name="T_CPK_Bieu4HTMT" xfId="3690"/>
    <cellStyle name="T_CPK_Bieu4HTMT 2" xfId="3691"/>
    <cellStyle name="T_CPK_Bieu4HTMT_!1 1 bao cao giao KH ve HTCMT vung TNB   12-12-2011" xfId="3692"/>
    <cellStyle name="T_CPK_Bieu4HTMT_!1 1 bao cao giao KH ve HTCMT vung TNB   12-12-2011 2" xfId="3693"/>
    <cellStyle name="T_CPK_Bieu4HTMT_KH TPCP vung TNB (03-1-2012)" xfId="3694"/>
    <cellStyle name="T_CPK_Bieu4HTMT_KH TPCP vung TNB (03-1-2012) 2" xfId="3695"/>
    <cellStyle name="T_CPK_KH TPCP vung TNB (03-1-2012)" xfId="3696"/>
    <cellStyle name="T_CPK_KH TPCP vung TNB (03-1-2012) 2" xfId="3697"/>
    <cellStyle name="T_CTMTQG 2008" xfId="3698"/>
    <cellStyle name="T_CTMTQG 2008 2" xfId="3699"/>
    <cellStyle name="T_CTMTQG 2008_!1 1 bao cao giao KH ve HTCMT vung TNB   12-12-2011" xfId="3700"/>
    <cellStyle name="T_CTMTQG 2008_!1 1 bao cao giao KH ve HTCMT vung TNB   12-12-2011 2" xfId="3701"/>
    <cellStyle name="T_CTMTQG 2008_Bieu mau danh muc du an thuoc CTMTQG nam 2008" xfId="3702"/>
    <cellStyle name="T_CTMTQG 2008_Bieu mau danh muc du an thuoc CTMTQG nam 2008 2" xfId="3703"/>
    <cellStyle name="T_CTMTQG 2008_Bieu mau danh muc du an thuoc CTMTQG nam 2008_!1 1 bao cao giao KH ve HTCMT vung TNB   12-12-2011" xfId="3704"/>
    <cellStyle name="T_CTMTQG 2008_Bieu mau danh muc du an thuoc CTMTQG nam 2008_!1 1 bao cao giao KH ve HTCMT vung TNB   12-12-2011 2" xfId="3705"/>
    <cellStyle name="T_CTMTQG 2008_Bieu mau danh muc du an thuoc CTMTQG nam 2008_KH TPCP vung TNB (03-1-2012)" xfId="3706"/>
    <cellStyle name="T_CTMTQG 2008_Bieu mau danh muc du an thuoc CTMTQG nam 2008_KH TPCP vung TNB (03-1-2012) 2" xfId="3707"/>
    <cellStyle name="T_CTMTQG 2008_Hi-Tong hop KQ phan bo KH nam 08- LD fong giao 15-11-08" xfId="3708"/>
    <cellStyle name="T_CTMTQG 2008_Hi-Tong hop KQ phan bo KH nam 08- LD fong giao 15-11-08 2" xfId="3709"/>
    <cellStyle name="T_CTMTQG 2008_Hi-Tong hop KQ phan bo KH nam 08- LD fong giao 15-11-08_!1 1 bao cao giao KH ve HTCMT vung TNB   12-12-2011" xfId="3710"/>
    <cellStyle name="T_CTMTQG 2008_Hi-Tong hop KQ phan bo KH nam 08- LD fong giao 15-11-08_!1 1 bao cao giao KH ve HTCMT vung TNB   12-12-2011 2" xfId="3711"/>
    <cellStyle name="T_CTMTQG 2008_Hi-Tong hop KQ phan bo KH nam 08- LD fong giao 15-11-08_KH TPCP vung TNB (03-1-2012)" xfId="3712"/>
    <cellStyle name="T_CTMTQG 2008_Hi-Tong hop KQ phan bo KH nam 08- LD fong giao 15-11-08_KH TPCP vung TNB (03-1-2012) 2" xfId="3713"/>
    <cellStyle name="T_CTMTQG 2008_Ket qua thuc hien nam 2008" xfId="3714"/>
    <cellStyle name="T_CTMTQG 2008_Ket qua thuc hien nam 2008 2" xfId="3715"/>
    <cellStyle name="T_CTMTQG 2008_Ket qua thuc hien nam 2008_!1 1 bao cao giao KH ve HTCMT vung TNB   12-12-2011" xfId="3716"/>
    <cellStyle name="T_CTMTQG 2008_Ket qua thuc hien nam 2008_!1 1 bao cao giao KH ve HTCMT vung TNB   12-12-2011 2" xfId="3717"/>
    <cellStyle name="T_CTMTQG 2008_Ket qua thuc hien nam 2008_KH TPCP vung TNB (03-1-2012)" xfId="3718"/>
    <cellStyle name="T_CTMTQG 2008_Ket qua thuc hien nam 2008_KH TPCP vung TNB (03-1-2012) 2" xfId="3719"/>
    <cellStyle name="T_CTMTQG 2008_KH TPCP vung TNB (03-1-2012)" xfId="3720"/>
    <cellStyle name="T_CTMTQG 2008_KH TPCP vung TNB (03-1-2012) 2" xfId="3721"/>
    <cellStyle name="T_CTMTQG 2008_KH XDCB_2008 lan 1" xfId="3722"/>
    <cellStyle name="T_CTMTQG 2008_KH XDCB_2008 lan 1 2" xfId="3723"/>
    <cellStyle name="T_CTMTQG 2008_KH XDCB_2008 lan 1 sua ngay 27-10" xfId="3724"/>
    <cellStyle name="T_CTMTQG 2008_KH XDCB_2008 lan 1 sua ngay 27-10 2" xfId="3725"/>
    <cellStyle name="T_CTMTQG 2008_KH XDCB_2008 lan 1 sua ngay 27-10_!1 1 bao cao giao KH ve HTCMT vung TNB   12-12-2011" xfId="3726"/>
    <cellStyle name="T_CTMTQG 2008_KH XDCB_2008 lan 1 sua ngay 27-10_!1 1 bao cao giao KH ve HTCMT vung TNB   12-12-2011 2" xfId="3727"/>
    <cellStyle name="T_CTMTQG 2008_KH XDCB_2008 lan 1 sua ngay 27-10_KH TPCP vung TNB (03-1-2012)" xfId="3728"/>
    <cellStyle name="T_CTMTQG 2008_KH XDCB_2008 lan 1 sua ngay 27-10_KH TPCP vung TNB (03-1-2012) 2" xfId="3729"/>
    <cellStyle name="T_CTMTQG 2008_KH XDCB_2008 lan 1_!1 1 bao cao giao KH ve HTCMT vung TNB   12-12-2011" xfId="3730"/>
    <cellStyle name="T_CTMTQG 2008_KH XDCB_2008 lan 1_!1 1 bao cao giao KH ve HTCMT vung TNB   12-12-2011 2" xfId="3731"/>
    <cellStyle name="T_CTMTQG 2008_KH XDCB_2008 lan 1_KH TPCP vung TNB (03-1-2012)" xfId="3732"/>
    <cellStyle name="T_CTMTQG 2008_KH XDCB_2008 lan 1_KH TPCP vung TNB (03-1-2012) 2" xfId="3733"/>
    <cellStyle name="T_CTMTQG 2008_KH XDCB_2008 lan 2 sua ngay 10-11" xfId="3734"/>
    <cellStyle name="T_CTMTQG 2008_KH XDCB_2008 lan 2 sua ngay 10-11 2" xfId="3735"/>
    <cellStyle name="T_CTMTQG 2008_KH XDCB_2008 lan 2 sua ngay 10-11_!1 1 bao cao giao KH ve HTCMT vung TNB   12-12-2011" xfId="3736"/>
    <cellStyle name="T_CTMTQG 2008_KH XDCB_2008 lan 2 sua ngay 10-11_!1 1 bao cao giao KH ve HTCMT vung TNB   12-12-2011 2" xfId="3737"/>
    <cellStyle name="T_CTMTQG 2008_KH XDCB_2008 lan 2 sua ngay 10-11_KH TPCP vung TNB (03-1-2012)" xfId="3738"/>
    <cellStyle name="T_CTMTQG 2008_KH XDCB_2008 lan 2 sua ngay 10-11_KH TPCP vung TNB (03-1-2012) 2" xfId="3739"/>
    <cellStyle name="T_Chuan bi dau tu nam 2008" xfId="3740"/>
    <cellStyle name="T_Chuan bi dau tu nam 2008 2" xfId="3741"/>
    <cellStyle name="T_Chuan bi dau tu nam 2008_!1 1 bao cao giao KH ve HTCMT vung TNB   12-12-2011" xfId="3742"/>
    <cellStyle name="T_Chuan bi dau tu nam 2008_!1 1 bao cao giao KH ve HTCMT vung TNB   12-12-2011 2" xfId="3743"/>
    <cellStyle name="T_Chuan bi dau tu nam 2008_KH TPCP vung TNB (03-1-2012)" xfId="3744"/>
    <cellStyle name="T_Chuan bi dau tu nam 2008_KH TPCP vung TNB (03-1-2012) 2" xfId="3745"/>
    <cellStyle name="T_danh muc chuan bi dau tu 2011 ngay 07-6-2011" xfId="3746"/>
    <cellStyle name="T_danh muc chuan bi dau tu 2011 ngay 07-6-2011 2" xfId="3747"/>
    <cellStyle name="T_danh muc chuan bi dau tu 2011 ngay 07-6-2011_!1 1 bao cao giao KH ve HTCMT vung TNB   12-12-2011" xfId="3748"/>
    <cellStyle name="T_danh muc chuan bi dau tu 2011 ngay 07-6-2011_!1 1 bao cao giao KH ve HTCMT vung TNB   12-12-2011 2" xfId="3749"/>
    <cellStyle name="T_danh muc chuan bi dau tu 2011 ngay 07-6-2011_KH TPCP vung TNB (03-1-2012)" xfId="3750"/>
    <cellStyle name="T_danh muc chuan bi dau tu 2011 ngay 07-6-2011_KH TPCP vung TNB (03-1-2012) 2" xfId="3751"/>
    <cellStyle name="T_Danh muc pbo nguon von XSKT, XDCB nam 2009 chuyen qua nam 2010" xfId="3752"/>
    <cellStyle name="T_Danh muc pbo nguon von XSKT, XDCB nam 2009 chuyen qua nam 2010 2" xfId="3753"/>
    <cellStyle name="T_Danh muc pbo nguon von XSKT, XDCB nam 2009 chuyen qua nam 2010_!1 1 bao cao giao KH ve HTCMT vung TNB   12-12-2011" xfId="3754"/>
    <cellStyle name="T_Danh muc pbo nguon von XSKT, XDCB nam 2009 chuyen qua nam 2010_!1 1 bao cao giao KH ve HTCMT vung TNB   12-12-2011 2" xfId="3755"/>
    <cellStyle name="T_Danh muc pbo nguon von XSKT, XDCB nam 2009 chuyen qua nam 2010_KH TPCP vung TNB (03-1-2012)" xfId="3756"/>
    <cellStyle name="T_Danh muc pbo nguon von XSKT, XDCB nam 2009 chuyen qua nam 2010_KH TPCP vung TNB (03-1-2012) 2" xfId="3757"/>
    <cellStyle name="T_dieu chinh KH 2011 ngay 26-5-2011111" xfId="3758"/>
    <cellStyle name="T_dieu chinh KH 2011 ngay 26-5-2011111 2" xfId="3759"/>
    <cellStyle name="T_dieu chinh KH 2011 ngay 26-5-2011111_!1 1 bao cao giao KH ve HTCMT vung TNB   12-12-2011" xfId="3760"/>
    <cellStyle name="T_dieu chinh KH 2011 ngay 26-5-2011111_!1 1 bao cao giao KH ve HTCMT vung TNB   12-12-2011 2" xfId="3761"/>
    <cellStyle name="T_dieu chinh KH 2011 ngay 26-5-2011111_KH TPCP vung TNB (03-1-2012)" xfId="3762"/>
    <cellStyle name="T_dieu chinh KH 2011 ngay 26-5-2011111_KH TPCP vung TNB (03-1-2012) 2" xfId="3763"/>
    <cellStyle name="T_DK 2014-2015 final" xfId="3764"/>
    <cellStyle name="T_DK 2014-2015 final_05-12  KH trung han 2016-2020 - Liem Thinh edited" xfId="3765"/>
    <cellStyle name="T_DK 2014-2015 final_Copy of 05-12  KH trung han 2016-2020 - Liem Thinh edited (1)" xfId="3766"/>
    <cellStyle name="T_DK 2014-2015 new" xfId="3767"/>
    <cellStyle name="T_DK 2014-2015 new_05-12  KH trung han 2016-2020 - Liem Thinh edited" xfId="3768"/>
    <cellStyle name="T_DK 2014-2015 new_Copy of 05-12  KH trung han 2016-2020 - Liem Thinh edited (1)" xfId="3769"/>
    <cellStyle name="T_DK KH CBDT 2014 11-11-2013" xfId="3770"/>
    <cellStyle name="T_DK KH CBDT 2014 11-11-2013(1)" xfId="3771"/>
    <cellStyle name="T_DK KH CBDT 2014 11-11-2013(1)_05-12  KH trung han 2016-2020 - Liem Thinh edited" xfId="3772"/>
    <cellStyle name="T_DK KH CBDT 2014 11-11-2013(1)_Copy of 05-12  KH trung han 2016-2020 - Liem Thinh edited (1)" xfId="3773"/>
    <cellStyle name="T_DK KH CBDT 2014 11-11-2013_05-12  KH trung han 2016-2020 - Liem Thinh edited" xfId="3774"/>
    <cellStyle name="T_DK KH CBDT 2014 11-11-2013_Copy of 05-12  KH trung han 2016-2020 - Liem Thinh edited (1)" xfId="3775"/>
    <cellStyle name="T_DS KCH PHAN BO VON NSDP NAM 2010" xfId="3776"/>
    <cellStyle name="T_DS KCH PHAN BO VON NSDP NAM 2010 2" xfId="3777"/>
    <cellStyle name="T_DS KCH PHAN BO VON NSDP NAM 2010_!1 1 bao cao giao KH ve HTCMT vung TNB   12-12-2011" xfId="3778"/>
    <cellStyle name="T_DS KCH PHAN BO VON NSDP NAM 2010_!1 1 bao cao giao KH ve HTCMT vung TNB   12-12-2011 2" xfId="3779"/>
    <cellStyle name="T_DS KCH PHAN BO VON NSDP NAM 2010_KH TPCP vung TNB (03-1-2012)" xfId="3780"/>
    <cellStyle name="T_DS KCH PHAN BO VON NSDP NAM 2010_KH TPCP vung TNB (03-1-2012) 2" xfId="3781"/>
    <cellStyle name="T_Du an khoi cong moi nam 2010" xfId="3782"/>
    <cellStyle name="T_Du an khoi cong moi nam 2010 2" xfId="3783"/>
    <cellStyle name="T_Du an khoi cong moi nam 2010_!1 1 bao cao giao KH ve HTCMT vung TNB   12-12-2011" xfId="3784"/>
    <cellStyle name="T_Du an khoi cong moi nam 2010_!1 1 bao cao giao KH ve HTCMT vung TNB   12-12-2011 2" xfId="3785"/>
    <cellStyle name="T_Du an khoi cong moi nam 2010_KH TPCP vung TNB (03-1-2012)" xfId="3786"/>
    <cellStyle name="T_Du an khoi cong moi nam 2010_KH TPCP vung TNB (03-1-2012) 2" xfId="3787"/>
    <cellStyle name="T_DU AN TKQH VA CHUAN BI DAU TU NAM 2007 sua ngay 9-11" xfId="3788"/>
    <cellStyle name="T_DU AN TKQH VA CHUAN BI DAU TU NAM 2007 sua ngay 9-11 2" xfId="3789"/>
    <cellStyle name="T_DU AN TKQH VA CHUAN BI DAU TU NAM 2007 sua ngay 9-11_!1 1 bao cao giao KH ve HTCMT vung TNB   12-12-2011" xfId="3790"/>
    <cellStyle name="T_DU AN TKQH VA CHUAN BI DAU TU NAM 2007 sua ngay 9-11_!1 1 bao cao giao KH ve HTCMT vung TNB   12-12-2011 2" xfId="3791"/>
    <cellStyle name="T_DU AN TKQH VA CHUAN BI DAU TU NAM 2007 sua ngay 9-11_Bieu mau danh muc du an thuoc CTMTQG nam 2008" xfId="3792"/>
    <cellStyle name="T_DU AN TKQH VA CHUAN BI DAU TU NAM 2007 sua ngay 9-11_Bieu mau danh muc du an thuoc CTMTQG nam 2008 2" xfId="3793"/>
    <cellStyle name="T_DU AN TKQH VA CHUAN BI DAU TU NAM 2007 sua ngay 9-11_Bieu mau danh muc du an thuoc CTMTQG nam 2008_!1 1 bao cao giao KH ve HTCMT vung TNB   12-12-2011" xfId="3794"/>
    <cellStyle name="T_DU AN TKQH VA CHUAN BI DAU TU NAM 2007 sua ngay 9-11_Bieu mau danh muc du an thuoc CTMTQG nam 2008_!1 1 bao cao giao KH ve HTCMT vung TNB   12-12-2011 2" xfId="3795"/>
    <cellStyle name="T_DU AN TKQH VA CHUAN BI DAU TU NAM 2007 sua ngay 9-11_Bieu mau danh muc du an thuoc CTMTQG nam 2008_KH TPCP vung TNB (03-1-2012)" xfId="3796"/>
    <cellStyle name="T_DU AN TKQH VA CHUAN BI DAU TU NAM 2007 sua ngay 9-11_Bieu mau danh muc du an thuoc CTMTQG nam 2008_KH TPCP vung TNB (03-1-2012) 2" xfId="3797"/>
    <cellStyle name="T_DU AN TKQH VA CHUAN BI DAU TU NAM 2007 sua ngay 9-11_Du an khoi cong moi nam 2010" xfId="3798"/>
    <cellStyle name="T_DU AN TKQH VA CHUAN BI DAU TU NAM 2007 sua ngay 9-11_Du an khoi cong moi nam 2010 2" xfId="3799"/>
    <cellStyle name="T_DU AN TKQH VA CHUAN BI DAU TU NAM 2007 sua ngay 9-11_Du an khoi cong moi nam 2010_!1 1 bao cao giao KH ve HTCMT vung TNB   12-12-2011" xfId="3800"/>
    <cellStyle name="T_DU AN TKQH VA CHUAN BI DAU TU NAM 2007 sua ngay 9-11_Du an khoi cong moi nam 2010_!1 1 bao cao giao KH ve HTCMT vung TNB   12-12-2011 2" xfId="3801"/>
    <cellStyle name="T_DU AN TKQH VA CHUAN BI DAU TU NAM 2007 sua ngay 9-11_Du an khoi cong moi nam 2010_KH TPCP vung TNB (03-1-2012)" xfId="3802"/>
    <cellStyle name="T_DU AN TKQH VA CHUAN BI DAU TU NAM 2007 sua ngay 9-11_Du an khoi cong moi nam 2010_KH TPCP vung TNB (03-1-2012) 2" xfId="3803"/>
    <cellStyle name="T_DU AN TKQH VA CHUAN BI DAU TU NAM 2007 sua ngay 9-11_Ket qua phan bo von nam 2008" xfId="3804"/>
    <cellStyle name="T_DU AN TKQH VA CHUAN BI DAU TU NAM 2007 sua ngay 9-11_Ket qua phan bo von nam 2008 2" xfId="3805"/>
    <cellStyle name="T_DU AN TKQH VA CHUAN BI DAU TU NAM 2007 sua ngay 9-11_Ket qua phan bo von nam 2008_!1 1 bao cao giao KH ve HTCMT vung TNB   12-12-2011" xfId="3806"/>
    <cellStyle name="T_DU AN TKQH VA CHUAN BI DAU TU NAM 2007 sua ngay 9-11_Ket qua phan bo von nam 2008_!1 1 bao cao giao KH ve HTCMT vung TNB   12-12-2011 2" xfId="3807"/>
    <cellStyle name="T_DU AN TKQH VA CHUAN BI DAU TU NAM 2007 sua ngay 9-11_Ket qua phan bo von nam 2008_KH TPCP vung TNB (03-1-2012)" xfId="3808"/>
    <cellStyle name="T_DU AN TKQH VA CHUAN BI DAU TU NAM 2007 sua ngay 9-11_Ket qua phan bo von nam 2008_KH TPCP vung TNB (03-1-2012) 2" xfId="3809"/>
    <cellStyle name="T_DU AN TKQH VA CHUAN BI DAU TU NAM 2007 sua ngay 9-11_KH TPCP vung TNB (03-1-2012)" xfId="3810"/>
    <cellStyle name="T_DU AN TKQH VA CHUAN BI DAU TU NAM 2007 sua ngay 9-11_KH TPCP vung TNB (03-1-2012) 2" xfId="3811"/>
    <cellStyle name="T_DU AN TKQH VA CHUAN BI DAU TU NAM 2007 sua ngay 9-11_KH XDCB_2008 lan 2 sua ngay 10-11" xfId="3812"/>
    <cellStyle name="T_DU AN TKQH VA CHUAN BI DAU TU NAM 2007 sua ngay 9-11_KH XDCB_2008 lan 2 sua ngay 10-11 2" xfId="3813"/>
    <cellStyle name="T_DU AN TKQH VA CHUAN BI DAU TU NAM 2007 sua ngay 9-11_KH XDCB_2008 lan 2 sua ngay 10-11_!1 1 bao cao giao KH ve HTCMT vung TNB   12-12-2011" xfId="3814"/>
    <cellStyle name="T_DU AN TKQH VA CHUAN BI DAU TU NAM 2007 sua ngay 9-11_KH XDCB_2008 lan 2 sua ngay 10-11_!1 1 bao cao giao KH ve HTCMT vung TNB   12-12-2011 2" xfId="3815"/>
    <cellStyle name="T_DU AN TKQH VA CHUAN BI DAU TU NAM 2007 sua ngay 9-11_KH XDCB_2008 lan 2 sua ngay 10-11_KH TPCP vung TNB (03-1-2012)" xfId="3816"/>
    <cellStyle name="T_DU AN TKQH VA CHUAN BI DAU TU NAM 2007 sua ngay 9-11_KH XDCB_2008 lan 2 sua ngay 10-11_KH TPCP vung TNB (03-1-2012) 2" xfId="3817"/>
    <cellStyle name="T_du toan dieu chinh  20-8-2006" xfId="3818"/>
    <cellStyle name="T_du toan dieu chinh  20-8-2006 2" xfId="3819"/>
    <cellStyle name="T_du toan dieu chinh  20-8-2006_!1 1 bao cao giao KH ve HTCMT vung TNB   12-12-2011" xfId="3820"/>
    <cellStyle name="T_du toan dieu chinh  20-8-2006_!1 1 bao cao giao KH ve HTCMT vung TNB   12-12-2011 2" xfId="3821"/>
    <cellStyle name="T_du toan dieu chinh  20-8-2006_Bieu4HTMT" xfId="3822"/>
    <cellStyle name="T_du toan dieu chinh  20-8-2006_Bieu4HTMT 2" xfId="3823"/>
    <cellStyle name="T_du toan dieu chinh  20-8-2006_Bieu4HTMT_!1 1 bao cao giao KH ve HTCMT vung TNB   12-12-2011" xfId="3824"/>
    <cellStyle name="T_du toan dieu chinh  20-8-2006_Bieu4HTMT_!1 1 bao cao giao KH ve HTCMT vung TNB   12-12-2011 2" xfId="3825"/>
    <cellStyle name="T_du toan dieu chinh  20-8-2006_Bieu4HTMT_KH TPCP vung TNB (03-1-2012)" xfId="3826"/>
    <cellStyle name="T_du toan dieu chinh  20-8-2006_Bieu4HTMT_KH TPCP vung TNB (03-1-2012) 2" xfId="3827"/>
    <cellStyle name="T_du toan dieu chinh  20-8-2006_KH TPCP vung TNB (03-1-2012)" xfId="3828"/>
    <cellStyle name="T_du toan dieu chinh  20-8-2006_KH TPCP vung TNB (03-1-2012) 2" xfId="3829"/>
    <cellStyle name="T_giao KH 2011 ngay 10-12-2010" xfId="3830"/>
    <cellStyle name="T_giao KH 2011 ngay 10-12-2010 2" xfId="3831"/>
    <cellStyle name="T_giao KH 2011 ngay 10-12-2010_!1 1 bao cao giao KH ve HTCMT vung TNB   12-12-2011" xfId="3832"/>
    <cellStyle name="T_giao KH 2011 ngay 10-12-2010_!1 1 bao cao giao KH ve HTCMT vung TNB   12-12-2011 2" xfId="3833"/>
    <cellStyle name="T_giao KH 2011 ngay 10-12-2010_KH TPCP vung TNB (03-1-2012)" xfId="3834"/>
    <cellStyle name="T_giao KH 2011 ngay 10-12-2010_KH TPCP vung TNB (03-1-2012) 2" xfId="3835"/>
    <cellStyle name="T_Ht-PTq1-03" xfId="3836"/>
    <cellStyle name="T_Ht-PTq1-03 2" xfId="3837"/>
    <cellStyle name="T_Ht-PTq1-03_!1 1 bao cao giao KH ve HTCMT vung TNB   12-12-2011" xfId="3838"/>
    <cellStyle name="T_Ht-PTq1-03_!1 1 bao cao giao KH ve HTCMT vung TNB   12-12-2011 2" xfId="3839"/>
    <cellStyle name="T_Ht-PTq1-03_kien giang 2" xfId="3840"/>
    <cellStyle name="T_Ht-PTq1-03_kien giang 2 2" xfId="3841"/>
    <cellStyle name="T_Ke hoach KTXH  nam 2009_PKT thang 11 nam 2008" xfId="3842"/>
    <cellStyle name="T_Ke hoach KTXH  nam 2009_PKT thang 11 nam 2008 2" xfId="3843"/>
    <cellStyle name="T_Ke hoach KTXH  nam 2009_PKT thang 11 nam 2008_!1 1 bao cao giao KH ve HTCMT vung TNB   12-12-2011" xfId="3844"/>
    <cellStyle name="T_Ke hoach KTXH  nam 2009_PKT thang 11 nam 2008_!1 1 bao cao giao KH ve HTCMT vung TNB   12-12-2011 2" xfId="3845"/>
    <cellStyle name="T_Ke hoach KTXH  nam 2009_PKT thang 11 nam 2008_KH TPCP vung TNB (03-1-2012)" xfId="3846"/>
    <cellStyle name="T_Ke hoach KTXH  nam 2009_PKT thang 11 nam 2008_KH TPCP vung TNB (03-1-2012) 2" xfId="3847"/>
    <cellStyle name="T_Ket qua dau thau" xfId="3848"/>
    <cellStyle name="T_Ket qua dau thau 2" xfId="3849"/>
    <cellStyle name="T_Ket qua dau thau_!1 1 bao cao giao KH ve HTCMT vung TNB   12-12-2011" xfId="3850"/>
    <cellStyle name="T_Ket qua dau thau_!1 1 bao cao giao KH ve HTCMT vung TNB   12-12-2011 2" xfId="3851"/>
    <cellStyle name="T_Ket qua dau thau_KH TPCP vung TNB (03-1-2012)" xfId="3852"/>
    <cellStyle name="T_Ket qua dau thau_KH TPCP vung TNB (03-1-2012) 2" xfId="3853"/>
    <cellStyle name="T_Ket qua phan bo von nam 2008" xfId="3854"/>
    <cellStyle name="T_Ket qua phan bo von nam 2008 2" xfId="3855"/>
    <cellStyle name="T_Ket qua phan bo von nam 2008_!1 1 bao cao giao KH ve HTCMT vung TNB   12-12-2011" xfId="3856"/>
    <cellStyle name="T_Ket qua phan bo von nam 2008_!1 1 bao cao giao KH ve HTCMT vung TNB   12-12-2011 2" xfId="3857"/>
    <cellStyle name="T_Ket qua phan bo von nam 2008_KH TPCP vung TNB (03-1-2012)" xfId="3858"/>
    <cellStyle name="T_Ket qua phan bo von nam 2008_KH TPCP vung TNB (03-1-2012) 2" xfId="3859"/>
    <cellStyle name="T_kien giang 2" xfId="3860"/>
    <cellStyle name="T_kien giang 2 2" xfId="3861"/>
    <cellStyle name="T_KH 2011-2015" xfId="3862"/>
    <cellStyle name="T_KH TPCP vung TNB (03-1-2012)" xfId="3863"/>
    <cellStyle name="T_KH TPCP vung TNB (03-1-2012) 2" xfId="3864"/>
    <cellStyle name="T_KH XDCB_2008 lan 2 sua ngay 10-11" xfId="3865"/>
    <cellStyle name="T_KH XDCB_2008 lan 2 sua ngay 10-11 2" xfId="3866"/>
    <cellStyle name="T_KH XDCB_2008 lan 2 sua ngay 10-11_!1 1 bao cao giao KH ve HTCMT vung TNB   12-12-2011" xfId="3867"/>
    <cellStyle name="T_KH XDCB_2008 lan 2 sua ngay 10-11_!1 1 bao cao giao KH ve HTCMT vung TNB   12-12-2011 2" xfId="3868"/>
    <cellStyle name="T_KH XDCB_2008 lan 2 sua ngay 10-11_KH TPCP vung TNB (03-1-2012)" xfId="3869"/>
    <cellStyle name="T_KH XDCB_2008 lan 2 sua ngay 10-11_KH TPCP vung TNB (03-1-2012) 2" xfId="3870"/>
    <cellStyle name="T_Me_Tri_6_07" xfId="3871"/>
    <cellStyle name="T_Me_Tri_6_07 2" xfId="3872"/>
    <cellStyle name="T_Me_Tri_6_07_!1 1 bao cao giao KH ve HTCMT vung TNB   12-12-2011" xfId="3873"/>
    <cellStyle name="T_Me_Tri_6_07_!1 1 bao cao giao KH ve HTCMT vung TNB   12-12-2011 2" xfId="3874"/>
    <cellStyle name="T_Me_Tri_6_07_Bieu4HTMT" xfId="3875"/>
    <cellStyle name="T_Me_Tri_6_07_Bieu4HTMT 2" xfId="3876"/>
    <cellStyle name="T_Me_Tri_6_07_Bieu4HTMT_!1 1 bao cao giao KH ve HTCMT vung TNB   12-12-2011" xfId="3877"/>
    <cellStyle name="T_Me_Tri_6_07_Bieu4HTMT_!1 1 bao cao giao KH ve HTCMT vung TNB   12-12-2011 2" xfId="3878"/>
    <cellStyle name="T_Me_Tri_6_07_Bieu4HTMT_KH TPCP vung TNB (03-1-2012)" xfId="3879"/>
    <cellStyle name="T_Me_Tri_6_07_Bieu4HTMT_KH TPCP vung TNB (03-1-2012) 2" xfId="3880"/>
    <cellStyle name="T_Me_Tri_6_07_KH TPCP vung TNB (03-1-2012)" xfId="3881"/>
    <cellStyle name="T_Me_Tri_6_07_KH TPCP vung TNB (03-1-2012) 2" xfId="3882"/>
    <cellStyle name="T_N2 thay dat (N1-1)" xfId="3883"/>
    <cellStyle name="T_N2 thay dat (N1-1) 2" xfId="3884"/>
    <cellStyle name="T_N2 thay dat (N1-1)_!1 1 bao cao giao KH ve HTCMT vung TNB   12-12-2011" xfId="3885"/>
    <cellStyle name="T_N2 thay dat (N1-1)_!1 1 bao cao giao KH ve HTCMT vung TNB   12-12-2011 2" xfId="3886"/>
    <cellStyle name="T_N2 thay dat (N1-1)_Bieu4HTMT" xfId="3887"/>
    <cellStyle name="T_N2 thay dat (N1-1)_Bieu4HTMT 2" xfId="3888"/>
    <cellStyle name="T_N2 thay dat (N1-1)_Bieu4HTMT_!1 1 bao cao giao KH ve HTCMT vung TNB   12-12-2011" xfId="3889"/>
    <cellStyle name="T_N2 thay dat (N1-1)_Bieu4HTMT_!1 1 bao cao giao KH ve HTCMT vung TNB   12-12-2011 2" xfId="3890"/>
    <cellStyle name="T_N2 thay dat (N1-1)_Bieu4HTMT_KH TPCP vung TNB (03-1-2012)" xfId="3891"/>
    <cellStyle name="T_N2 thay dat (N1-1)_Bieu4HTMT_KH TPCP vung TNB (03-1-2012) 2" xfId="3892"/>
    <cellStyle name="T_N2 thay dat (N1-1)_KH TPCP vung TNB (03-1-2012)" xfId="3893"/>
    <cellStyle name="T_N2 thay dat (N1-1)_KH TPCP vung TNB (03-1-2012) 2" xfId="3894"/>
    <cellStyle name="T_Phuong an can doi nam 2008" xfId="3895"/>
    <cellStyle name="T_Phuong an can doi nam 2008 2" xfId="3896"/>
    <cellStyle name="T_Phuong an can doi nam 2008_!1 1 bao cao giao KH ve HTCMT vung TNB   12-12-2011" xfId="3897"/>
    <cellStyle name="T_Phuong an can doi nam 2008_!1 1 bao cao giao KH ve HTCMT vung TNB   12-12-2011 2" xfId="3898"/>
    <cellStyle name="T_Phuong an can doi nam 2008_KH TPCP vung TNB (03-1-2012)" xfId="3899"/>
    <cellStyle name="T_Phuong an can doi nam 2008_KH TPCP vung TNB (03-1-2012) 2" xfId="3900"/>
    <cellStyle name="T_Seagame(BTL)" xfId="3901"/>
    <cellStyle name="T_Seagame(BTL) 2" xfId="3902"/>
    <cellStyle name="T_So GTVT" xfId="3903"/>
    <cellStyle name="T_So GTVT 2" xfId="3904"/>
    <cellStyle name="T_So GTVT_!1 1 bao cao giao KH ve HTCMT vung TNB   12-12-2011" xfId="3905"/>
    <cellStyle name="T_So GTVT_!1 1 bao cao giao KH ve HTCMT vung TNB   12-12-2011 2" xfId="3906"/>
    <cellStyle name="T_So GTVT_KH TPCP vung TNB (03-1-2012)" xfId="3907"/>
    <cellStyle name="T_So GTVT_KH TPCP vung TNB (03-1-2012) 2" xfId="3908"/>
    <cellStyle name="T_tai co cau dau tu (tong hop)1" xfId="3909"/>
    <cellStyle name="T_TDT + duong(8-5-07)" xfId="3910"/>
    <cellStyle name="T_TDT + duong(8-5-07) 2" xfId="3911"/>
    <cellStyle name="T_TDT + duong(8-5-07)_!1 1 bao cao giao KH ve HTCMT vung TNB   12-12-2011" xfId="3912"/>
    <cellStyle name="T_TDT + duong(8-5-07)_!1 1 bao cao giao KH ve HTCMT vung TNB   12-12-2011 2" xfId="3913"/>
    <cellStyle name="T_TDT + duong(8-5-07)_Bieu4HTMT" xfId="3914"/>
    <cellStyle name="T_TDT + duong(8-5-07)_Bieu4HTMT 2" xfId="3915"/>
    <cellStyle name="T_TDT + duong(8-5-07)_Bieu4HTMT_!1 1 bao cao giao KH ve HTCMT vung TNB   12-12-2011" xfId="3916"/>
    <cellStyle name="T_TDT + duong(8-5-07)_Bieu4HTMT_!1 1 bao cao giao KH ve HTCMT vung TNB   12-12-2011 2" xfId="3917"/>
    <cellStyle name="T_TDT + duong(8-5-07)_Bieu4HTMT_KH TPCP vung TNB (03-1-2012)" xfId="3918"/>
    <cellStyle name="T_TDT + duong(8-5-07)_Bieu4HTMT_KH TPCP vung TNB (03-1-2012) 2" xfId="3919"/>
    <cellStyle name="T_TDT + duong(8-5-07)_KH TPCP vung TNB (03-1-2012)" xfId="3920"/>
    <cellStyle name="T_TDT + duong(8-5-07)_KH TPCP vung TNB (03-1-2012) 2" xfId="3921"/>
    <cellStyle name="T_TK_HT" xfId="3922"/>
    <cellStyle name="T_TK_HT 2" xfId="3923"/>
    <cellStyle name="T_tham_tra_du_toan" xfId="3924"/>
    <cellStyle name="T_tham_tra_du_toan 2" xfId="3925"/>
    <cellStyle name="T_tham_tra_du_toan_!1 1 bao cao giao KH ve HTCMT vung TNB   12-12-2011" xfId="3926"/>
    <cellStyle name="T_tham_tra_du_toan_!1 1 bao cao giao KH ve HTCMT vung TNB   12-12-2011 2" xfId="3927"/>
    <cellStyle name="T_tham_tra_du_toan_Bieu4HTMT" xfId="3928"/>
    <cellStyle name="T_tham_tra_du_toan_Bieu4HTMT 2" xfId="3929"/>
    <cellStyle name="T_tham_tra_du_toan_Bieu4HTMT_!1 1 bao cao giao KH ve HTCMT vung TNB   12-12-2011" xfId="3930"/>
    <cellStyle name="T_tham_tra_du_toan_Bieu4HTMT_!1 1 bao cao giao KH ve HTCMT vung TNB   12-12-2011 2" xfId="3931"/>
    <cellStyle name="T_tham_tra_du_toan_Bieu4HTMT_KH TPCP vung TNB (03-1-2012)" xfId="3932"/>
    <cellStyle name="T_tham_tra_du_toan_Bieu4HTMT_KH TPCP vung TNB (03-1-2012) 2" xfId="3933"/>
    <cellStyle name="T_tham_tra_du_toan_KH TPCP vung TNB (03-1-2012)" xfId="3934"/>
    <cellStyle name="T_tham_tra_du_toan_KH TPCP vung TNB (03-1-2012) 2" xfId="3935"/>
    <cellStyle name="T_Thiet bi" xfId="3936"/>
    <cellStyle name="T_Thiet bi 2" xfId="3937"/>
    <cellStyle name="T_Thiet bi_!1 1 bao cao giao KH ve HTCMT vung TNB   12-12-2011" xfId="3938"/>
    <cellStyle name="T_Thiet bi_!1 1 bao cao giao KH ve HTCMT vung TNB   12-12-2011 2" xfId="3939"/>
    <cellStyle name="T_Thiet bi_Bieu4HTMT" xfId="3940"/>
    <cellStyle name="T_Thiet bi_Bieu4HTMT 2" xfId="3941"/>
    <cellStyle name="T_Thiet bi_Bieu4HTMT_!1 1 bao cao giao KH ve HTCMT vung TNB   12-12-2011" xfId="3942"/>
    <cellStyle name="T_Thiet bi_Bieu4HTMT_!1 1 bao cao giao KH ve HTCMT vung TNB   12-12-2011 2" xfId="3943"/>
    <cellStyle name="T_Thiet bi_Bieu4HTMT_KH TPCP vung TNB (03-1-2012)" xfId="3944"/>
    <cellStyle name="T_Thiet bi_Bieu4HTMT_KH TPCP vung TNB (03-1-2012) 2" xfId="3945"/>
    <cellStyle name="T_Thiet bi_KH TPCP vung TNB (03-1-2012)" xfId="3946"/>
    <cellStyle name="T_Thiet bi_KH TPCP vung TNB (03-1-2012) 2" xfId="3947"/>
    <cellStyle name="T_Van Ban 2007" xfId="3948"/>
    <cellStyle name="T_Van Ban 2007_15_10_2013 BC nhu cau von doi ung ODA (2014-2016) ngay 15102013 Sua" xfId="3949"/>
    <cellStyle name="T_Van Ban 2007_bao cao phan bo KHDT 2011(final)" xfId="3950"/>
    <cellStyle name="T_Van Ban 2007_bao cao phan bo KHDT 2011(final)_BC nhu cau von doi ung ODA nganh NN (BKH)" xfId="3951"/>
    <cellStyle name="T_Van Ban 2007_bao cao phan bo KHDT 2011(final)_BC Tai co cau (bieu TH)" xfId="3952"/>
    <cellStyle name="T_Van Ban 2007_bao cao phan bo KHDT 2011(final)_DK 2014-2015 final" xfId="3953"/>
    <cellStyle name="T_Van Ban 2007_bao cao phan bo KHDT 2011(final)_DK 2014-2015 new" xfId="3954"/>
    <cellStyle name="T_Van Ban 2007_bao cao phan bo KHDT 2011(final)_DK KH CBDT 2014 11-11-2013" xfId="3955"/>
    <cellStyle name="T_Van Ban 2007_bao cao phan bo KHDT 2011(final)_DK KH CBDT 2014 11-11-2013(1)" xfId="3956"/>
    <cellStyle name="T_Van Ban 2007_bao cao phan bo KHDT 2011(final)_KH 2011-2015" xfId="3957"/>
    <cellStyle name="T_Van Ban 2007_bao cao phan bo KHDT 2011(final)_tai co cau dau tu (tong hop)1" xfId="3958"/>
    <cellStyle name="T_Van Ban 2007_BC nhu cau von doi ung ODA nganh NN (BKH)" xfId="3959"/>
    <cellStyle name="T_Van Ban 2007_BC nhu cau von doi ung ODA nganh NN (BKH)_05-12  KH trung han 2016-2020 - Liem Thinh edited" xfId="3960"/>
    <cellStyle name="T_Van Ban 2007_BC nhu cau von doi ung ODA nganh NN (BKH)_Copy of 05-12  KH trung han 2016-2020 - Liem Thinh edited (1)" xfId="3961"/>
    <cellStyle name="T_Van Ban 2007_BC Tai co cau (bieu TH)" xfId="3962"/>
    <cellStyle name="T_Van Ban 2007_BC Tai co cau (bieu TH)_05-12  KH trung han 2016-2020 - Liem Thinh edited" xfId="3963"/>
    <cellStyle name="T_Van Ban 2007_BC Tai co cau (bieu TH)_Copy of 05-12  KH trung han 2016-2020 - Liem Thinh edited (1)" xfId="3964"/>
    <cellStyle name="T_Van Ban 2007_DK 2014-2015 final" xfId="3965"/>
    <cellStyle name="T_Van Ban 2007_DK 2014-2015 final_05-12  KH trung han 2016-2020 - Liem Thinh edited" xfId="3966"/>
    <cellStyle name="T_Van Ban 2007_DK 2014-2015 final_Copy of 05-12  KH trung han 2016-2020 - Liem Thinh edited (1)" xfId="3967"/>
    <cellStyle name="T_Van Ban 2007_DK 2014-2015 new" xfId="3968"/>
    <cellStyle name="T_Van Ban 2007_DK 2014-2015 new_05-12  KH trung han 2016-2020 - Liem Thinh edited" xfId="3969"/>
    <cellStyle name="T_Van Ban 2007_DK 2014-2015 new_Copy of 05-12  KH trung han 2016-2020 - Liem Thinh edited (1)" xfId="3970"/>
    <cellStyle name="T_Van Ban 2007_DK KH CBDT 2014 11-11-2013" xfId="3971"/>
    <cellStyle name="T_Van Ban 2007_DK KH CBDT 2014 11-11-2013(1)" xfId="3972"/>
    <cellStyle name="T_Van Ban 2007_DK KH CBDT 2014 11-11-2013(1)_05-12  KH trung han 2016-2020 - Liem Thinh edited" xfId="3973"/>
    <cellStyle name="T_Van Ban 2007_DK KH CBDT 2014 11-11-2013(1)_Copy of 05-12  KH trung han 2016-2020 - Liem Thinh edited (1)" xfId="3974"/>
    <cellStyle name="T_Van Ban 2007_DK KH CBDT 2014 11-11-2013_05-12  KH trung han 2016-2020 - Liem Thinh edited" xfId="3975"/>
    <cellStyle name="T_Van Ban 2007_DK KH CBDT 2014 11-11-2013_Copy of 05-12  KH trung han 2016-2020 - Liem Thinh edited (1)" xfId="3976"/>
    <cellStyle name="T_Van Ban 2008" xfId="3977"/>
    <cellStyle name="T_Van Ban 2008_15_10_2013 BC nhu cau von doi ung ODA (2014-2016) ngay 15102013 Sua" xfId="3978"/>
    <cellStyle name="T_Van Ban 2008_bao cao phan bo KHDT 2011(final)" xfId="3979"/>
    <cellStyle name="T_Van Ban 2008_bao cao phan bo KHDT 2011(final)_BC nhu cau von doi ung ODA nganh NN (BKH)" xfId="3980"/>
    <cellStyle name="T_Van Ban 2008_bao cao phan bo KHDT 2011(final)_BC Tai co cau (bieu TH)" xfId="3981"/>
    <cellStyle name="T_Van Ban 2008_bao cao phan bo KHDT 2011(final)_DK 2014-2015 final" xfId="3982"/>
    <cellStyle name="T_Van Ban 2008_bao cao phan bo KHDT 2011(final)_DK 2014-2015 new" xfId="3983"/>
    <cellStyle name="T_Van Ban 2008_bao cao phan bo KHDT 2011(final)_DK KH CBDT 2014 11-11-2013" xfId="3984"/>
    <cellStyle name="T_Van Ban 2008_bao cao phan bo KHDT 2011(final)_DK KH CBDT 2014 11-11-2013(1)" xfId="3985"/>
    <cellStyle name="T_Van Ban 2008_bao cao phan bo KHDT 2011(final)_KH 2011-2015" xfId="3986"/>
    <cellStyle name="T_Van Ban 2008_bao cao phan bo KHDT 2011(final)_tai co cau dau tu (tong hop)1" xfId="3987"/>
    <cellStyle name="T_Van Ban 2008_BC nhu cau von doi ung ODA nganh NN (BKH)" xfId="3988"/>
    <cellStyle name="T_Van Ban 2008_BC nhu cau von doi ung ODA nganh NN (BKH)_05-12  KH trung han 2016-2020 - Liem Thinh edited" xfId="3989"/>
    <cellStyle name="T_Van Ban 2008_BC nhu cau von doi ung ODA nganh NN (BKH)_Copy of 05-12  KH trung han 2016-2020 - Liem Thinh edited (1)" xfId="3990"/>
    <cellStyle name="T_Van Ban 2008_BC Tai co cau (bieu TH)" xfId="3991"/>
    <cellStyle name="T_Van Ban 2008_BC Tai co cau (bieu TH)_05-12  KH trung han 2016-2020 - Liem Thinh edited" xfId="3992"/>
    <cellStyle name="T_Van Ban 2008_BC Tai co cau (bieu TH)_Copy of 05-12  KH trung han 2016-2020 - Liem Thinh edited (1)" xfId="3993"/>
    <cellStyle name="T_Van Ban 2008_DK 2014-2015 final" xfId="3994"/>
    <cellStyle name="T_Van Ban 2008_DK 2014-2015 final_05-12  KH trung han 2016-2020 - Liem Thinh edited" xfId="3995"/>
    <cellStyle name="T_Van Ban 2008_DK 2014-2015 final_Copy of 05-12  KH trung han 2016-2020 - Liem Thinh edited (1)" xfId="3996"/>
    <cellStyle name="T_Van Ban 2008_DK 2014-2015 new" xfId="3997"/>
    <cellStyle name="T_Van Ban 2008_DK 2014-2015 new_05-12  KH trung han 2016-2020 - Liem Thinh edited" xfId="3998"/>
    <cellStyle name="T_Van Ban 2008_DK 2014-2015 new_Copy of 05-12  KH trung han 2016-2020 - Liem Thinh edited (1)" xfId="3999"/>
    <cellStyle name="T_Van Ban 2008_DK KH CBDT 2014 11-11-2013" xfId="4000"/>
    <cellStyle name="T_Van Ban 2008_DK KH CBDT 2014 11-11-2013(1)" xfId="4001"/>
    <cellStyle name="T_Van Ban 2008_DK KH CBDT 2014 11-11-2013(1)_05-12  KH trung han 2016-2020 - Liem Thinh edited" xfId="4002"/>
    <cellStyle name="T_Van Ban 2008_DK KH CBDT 2014 11-11-2013(1)_Copy of 05-12  KH trung han 2016-2020 - Liem Thinh edited (1)" xfId="4003"/>
    <cellStyle name="T_Van Ban 2008_DK KH CBDT 2014 11-11-2013_05-12  KH trung han 2016-2020 - Liem Thinh edited" xfId="4004"/>
    <cellStyle name="T_Van Ban 2008_DK KH CBDT 2014 11-11-2013_Copy of 05-12  KH trung han 2016-2020 - Liem Thinh edited (1)" xfId="4005"/>
    <cellStyle name="T_XDCB thang 12.2010" xfId="4006"/>
    <cellStyle name="T_XDCB thang 12.2010 2" xfId="4007"/>
    <cellStyle name="T_XDCB thang 12.2010_!1 1 bao cao giao KH ve HTCMT vung TNB   12-12-2011" xfId="4008"/>
    <cellStyle name="T_XDCB thang 12.2010_!1 1 bao cao giao KH ve HTCMT vung TNB   12-12-2011 2" xfId="4009"/>
    <cellStyle name="T_XDCB thang 12.2010_KH TPCP vung TNB (03-1-2012)" xfId="4010"/>
    <cellStyle name="T_XDCB thang 12.2010_KH TPCP vung TNB (03-1-2012) 2" xfId="4011"/>
    <cellStyle name="T_ÿÿÿÿÿ" xfId="4012"/>
    <cellStyle name="T_ÿÿÿÿÿ 2" xfId="4013"/>
    <cellStyle name="T_ÿÿÿÿÿ_!1 1 bao cao giao KH ve HTCMT vung TNB   12-12-2011" xfId="4014"/>
    <cellStyle name="T_ÿÿÿÿÿ_!1 1 bao cao giao KH ve HTCMT vung TNB   12-12-2011 2" xfId="4015"/>
    <cellStyle name="T_ÿÿÿÿÿ_Bieu mau cong trinh khoi cong moi 3-4" xfId="4016"/>
    <cellStyle name="T_ÿÿÿÿÿ_Bieu mau cong trinh khoi cong moi 3-4 2" xfId="4017"/>
    <cellStyle name="T_ÿÿÿÿÿ_Bieu mau cong trinh khoi cong moi 3-4_!1 1 bao cao giao KH ve HTCMT vung TNB   12-12-2011" xfId="4018"/>
    <cellStyle name="T_ÿÿÿÿÿ_Bieu mau cong trinh khoi cong moi 3-4_!1 1 bao cao giao KH ve HTCMT vung TNB   12-12-2011 2" xfId="4019"/>
    <cellStyle name="T_ÿÿÿÿÿ_Bieu mau cong trinh khoi cong moi 3-4_KH TPCP vung TNB (03-1-2012)" xfId="4020"/>
    <cellStyle name="T_ÿÿÿÿÿ_Bieu mau cong trinh khoi cong moi 3-4_KH TPCP vung TNB (03-1-2012) 2" xfId="4021"/>
    <cellStyle name="T_ÿÿÿÿÿ_Bieu3ODA" xfId="4022"/>
    <cellStyle name="T_ÿÿÿÿÿ_Bieu3ODA 2" xfId="4023"/>
    <cellStyle name="T_ÿÿÿÿÿ_Bieu3ODA_!1 1 bao cao giao KH ve HTCMT vung TNB   12-12-2011" xfId="4024"/>
    <cellStyle name="T_ÿÿÿÿÿ_Bieu3ODA_!1 1 bao cao giao KH ve HTCMT vung TNB   12-12-2011 2" xfId="4025"/>
    <cellStyle name="T_ÿÿÿÿÿ_Bieu3ODA_KH TPCP vung TNB (03-1-2012)" xfId="4026"/>
    <cellStyle name="T_ÿÿÿÿÿ_Bieu3ODA_KH TPCP vung TNB (03-1-2012) 2" xfId="4027"/>
    <cellStyle name="T_ÿÿÿÿÿ_Bieu4HTMT" xfId="4028"/>
    <cellStyle name="T_ÿÿÿÿÿ_Bieu4HTMT 2" xfId="4029"/>
    <cellStyle name="T_ÿÿÿÿÿ_Bieu4HTMT_!1 1 bao cao giao KH ve HTCMT vung TNB   12-12-2011" xfId="4030"/>
    <cellStyle name="T_ÿÿÿÿÿ_Bieu4HTMT_!1 1 bao cao giao KH ve HTCMT vung TNB   12-12-2011 2" xfId="4031"/>
    <cellStyle name="T_ÿÿÿÿÿ_Bieu4HTMT_KH TPCP vung TNB (03-1-2012)" xfId="4032"/>
    <cellStyle name="T_ÿÿÿÿÿ_Bieu4HTMT_KH TPCP vung TNB (03-1-2012) 2" xfId="4033"/>
    <cellStyle name="T_ÿÿÿÿÿ_kien giang 2" xfId="4034"/>
    <cellStyle name="T_ÿÿÿÿÿ_kien giang 2 2" xfId="4035"/>
    <cellStyle name="T_ÿÿÿÿÿ_KH TPCP vung TNB (03-1-2012)" xfId="4036"/>
    <cellStyle name="T_ÿÿÿÿÿ_KH TPCP vung TNB (03-1-2012) 2" xfId="4037"/>
    <cellStyle name="Text Indent A" xfId="4038"/>
    <cellStyle name="Text Indent B" xfId="4039"/>
    <cellStyle name="Text Indent B 10" xfId="4040"/>
    <cellStyle name="Text Indent B 11" xfId="4041"/>
    <cellStyle name="Text Indent B 12" xfId="4042"/>
    <cellStyle name="Text Indent B 13" xfId="4043"/>
    <cellStyle name="Text Indent B 14" xfId="4044"/>
    <cellStyle name="Text Indent B 15" xfId="4045"/>
    <cellStyle name="Text Indent B 16" xfId="4046"/>
    <cellStyle name="Text Indent B 2" xfId="4047"/>
    <cellStyle name="Text Indent B 3" xfId="4048"/>
    <cellStyle name="Text Indent B 4" xfId="4049"/>
    <cellStyle name="Text Indent B 5" xfId="4050"/>
    <cellStyle name="Text Indent B 6" xfId="4051"/>
    <cellStyle name="Text Indent B 7" xfId="4052"/>
    <cellStyle name="Text Indent B 8" xfId="4053"/>
    <cellStyle name="Text Indent B 9" xfId="4054"/>
    <cellStyle name="Text Indent C" xfId="4055"/>
    <cellStyle name="Text Indent C 10" xfId="4056"/>
    <cellStyle name="Text Indent C 11" xfId="4057"/>
    <cellStyle name="Text Indent C 12" xfId="4058"/>
    <cellStyle name="Text Indent C 13" xfId="4059"/>
    <cellStyle name="Text Indent C 14" xfId="4060"/>
    <cellStyle name="Text Indent C 15" xfId="4061"/>
    <cellStyle name="Text Indent C 16" xfId="4062"/>
    <cellStyle name="Text Indent C 2" xfId="4063"/>
    <cellStyle name="Text Indent C 3" xfId="4064"/>
    <cellStyle name="Text Indent C 4" xfId="4065"/>
    <cellStyle name="Text Indent C 5" xfId="4066"/>
    <cellStyle name="Text Indent C 6" xfId="4067"/>
    <cellStyle name="Text Indent C 7" xfId="4068"/>
    <cellStyle name="Text Indent C 8" xfId="4069"/>
    <cellStyle name="Text Indent C 9" xfId="4070"/>
    <cellStyle name="Tickmark" xfId="4071"/>
    <cellStyle name="Tien1" xfId="4072"/>
    <cellStyle name="Tieu_de_2" xfId="4073"/>
    <cellStyle name="Times New Roman" xfId="4074"/>
    <cellStyle name="tit1" xfId="4075"/>
    <cellStyle name="tit2" xfId="4076"/>
    <cellStyle name="tit2 2" xfId="4077"/>
    <cellStyle name="tit3" xfId="4078"/>
    <cellStyle name="tit4" xfId="4079"/>
    <cellStyle name="Title 2" xfId="4080"/>
    <cellStyle name="Tong so" xfId="4081"/>
    <cellStyle name="tong so 1" xfId="4082"/>
    <cellStyle name="Tong so_Bieu KHPTLN 2016-2020" xfId="4083"/>
    <cellStyle name="Tongcong" xfId="4084"/>
    <cellStyle name="Total 2" xfId="4085"/>
    <cellStyle name="tt1" xfId="4086"/>
    <cellStyle name="Tusental (0)_pldt" xfId="4087"/>
    <cellStyle name="Tusental_pldt" xfId="4088"/>
    <cellStyle name="th" xfId="4089"/>
    <cellStyle name="th 2" xfId="4090"/>
    <cellStyle name="þ_x005f_x001d_ð¤_x005f_x000c_¯þ_x005f_x0014__x005f_x000d_¨þU_x005f_x0001_À_x005f_x0004_ _x005f_x0015__x005f_x000f__x005f_x0001__x005f_x0001_" xfId="4091"/>
    <cellStyle name="þ_x005f_x001d_ð·_x005f_x000c_æþ'_x005f_x000d_ßþU_x005f_x0001_Ø_x005f_x0005_ü_x005f_x0014__x005f_x0007__x005f_x0001__x005f_x0001_" xfId="4092"/>
    <cellStyle name="þ_x005f_x001d_ðÇ%Uý—&amp;Hý9_x005f_x0008_Ÿ s_x005f_x000a__x005f_x0007__x005f_x0001__x005f_x0001_" xfId="4093"/>
    <cellStyle name="þ_x005f_x001d_ðK_x005f_x000c_Fý_x005f_x001b__x005f_x000d_9ýU_x005f_x0001_Ð_x005f_x0008_¦)_x005f_x0007__x005f_x0001__x005f_x0001_" xfId="4094"/>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095"/>
    <cellStyle name="þ_x005f_x005f_x005f_x001d_ð·_x005f_x005f_x005f_x000c_æþ'_x005f_x005f_x005f_x000d_ßþU_x005f_x005f_x005f_x0001_Ø_x005f_x005f_x005f_x0005_ü_x005f_x005f_x005f_x0014__x005f_x005f_x005f_x0007__x005f_x005f_x005f_x0001__x005f_x005f_x005f_x0001_" xfId="4096"/>
    <cellStyle name="þ_x005f_x005f_x005f_x001d_ðÇ%Uý—&amp;Hý9_x005f_x005f_x005f_x0008_Ÿ s_x005f_x005f_x005f_x000a__x005f_x005f_x005f_x0007__x005f_x005f_x005f_x0001__x005f_x005f_x005f_x0001_" xfId="4097"/>
    <cellStyle name="þ_x005f_x005f_x005f_x001d_ðK_x005f_x005f_x005f_x000c_Fý_x005f_x005f_x005f_x001b__x005f_x005f_x005f_x000d_9ýU_x005f_x005f_x005f_x0001_Ð_x005f_x005f_x005f_x0008_¦)_x005f_x005f_x005f_x0007__x005f_x005f_x005f_x0001__x005f_x005f_x005f_x0001_" xfId="4098"/>
    <cellStyle name="than" xfId="4099"/>
    <cellStyle name="Thanh" xfId="4100"/>
    <cellStyle name="þ_x001d_ð¤_x000c_¯þ_x0014__x000a_¨þU_x0001_À_x0004_ _x0015__x000f__x0001__x0001_" xfId="4101"/>
    <cellStyle name="þ_x001d_ð¤_x000c_¯þ_x0014__x000d_¨þU_x0001_À_x0004_ _x0015__x000f__x0001__x0001_" xfId="4102"/>
    <cellStyle name="þ_x001d_ð·_x000c_æþ'_x000a_ßþU_x0001_Ø_x0005_ü_x0014__x0007__x0001__x0001_" xfId="4103"/>
    <cellStyle name="þ_x001d_ð·_x000c_æþ'_x000d_ßþU_x0001_Ø_x0005_ü_x0014__x0007__x0001__x0001_" xfId="4104"/>
    <cellStyle name="þ_x001d_ðÇ%Uý—&amp;Hý9_x0008_Ÿ s_x000a__x0007__x0001__x0001_" xfId="4105"/>
    <cellStyle name="þ_x001d_ðK_x000c_Fý_x001b__x000a_9ýU_x0001_Ð_x0008_¦)_x0007__x0001__x0001_" xfId="4106"/>
    <cellStyle name="þ_x001d_ðK_x000c_Fý_x001b__x000d_9ýU_x0001_Ð_x0008_¦)_x0007__x0001__x0001_" xfId="4107"/>
    <cellStyle name="thuong-10" xfId="4108"/>
    <cellStyle name="thuong-11" xfId="4109"/>
    <cellStyle name="thuong-11 2" xfId="4110"/>
    <cellStyle name="Thuyet minh" xfId="4111"/>
    <cellStyle name="trang" xfId="4112"/>
    <cellStyle name="ux_3_¼­¿ï-¾È»ê" xfId="4113"/>
    <cellStyle name="Valuta (0)_pldt" xfId="4114"/>
    <cellStyle name="Valuta_pldt" xfId="4115"/>
    <cellStyle name="VANG1" xfId="4116"/>
    <cellStyle name="VANG1 2" xfId="4117"/>
    <cellStyle name="viet" xfId="4118"/>
    <cellStyle name="viet2" xfId="4119"/>
    <cellStyle name="viet2 2" xfId="4120"/>
    <cellStyle name="VN new romanNormal" xfId="4121"/>
    <cellStyle name="VN new romanNormal 2" xfId="4122"/>
    <cellStyle name="VN new romanNormal 2 2" xfId="4123"/>
    <cellStyle name="VN new romanNormal 3" xfId="4124"/>
    <cellStyle name="VN new romanNormal_05-12  KH trung han 2016-2020 - Liem Thinh edited" xfId="4125"/>
    <cellStyle name="Vn Time 13" xfId="4126"/>
    <cellStyle name="Vn Time 14" xfId="4127"/>
    <cellStyle name="Vn Time 14 2" xfId="4128"/>
    <cellStyle name="Vn Time 14 3" xfId="4129"/>
    <cellStyle name="VN time new roman" xfId="4130"/>
    <cellStyle name="VN time new roman 2" xfId="4131"/>
    <cellStyle name="VN time new roman 2 2" xfId="4132"/>
    <cellStyle name="VN time new roman 3" xfId="4133"/>
    <cellStyle name="VN time new roman_05-12  KH trung han 2016-2020 - Liem Thinh edited" xfId="4134"/>
    <cellStyle name="vn_time" xfId="4135"/>
    <cellStyle name="vnbo" xfId="4136"/>
    <cellStyle name="vnbo 2" xfId="4137"/>
    <cellStyle name="vnbo 3" xfId="4138"/>
    <cellStyle name="vntxt1" xfId="4139"/>
    <cellStyle name="vntxt1 10" xfId="4140"/>
    <cellStyle name="vntxt1 11" xfId="4141"/>
    <cellStyle name="vntxt1 12" xfId="4142"/>
    <cellStyle name="vntxt1 13" xfId="4143"/>
    <cellStyle name="vntxt1 14" xfId="4144"/>
    <cellStyle name="vntxt1 15" xfId="4145"/>
    <cellStyle name="vntxt1 16" xfId="4146"/>
    <cellStyle name="vntxt1 2" xfId="4147"/>
    <cellStyle name="vntxt1 3" xfId="4148"/>
    <cellStyle name="vntxt1 4" xfId="4149"/>
    <cellStyle name="vntxt1 5" xfId="4150"/>
    <cellStyle name="vntxt1 6" xfId="4151"/>
    <cellStyle name="vntxt1 7" xfId="4152"/>
    <cellStyle name="vntxt1 8" xfId="4153"/>
    <cellStyle name="vntxt1 9" xfId="4154"/>
    <cellStyle name="vntxt1_05-12  KH trung han 2016-2020 - Liem Thinh edited" xfId="4155"/>
    <cellStyle name="vntxt2" xfId="4156"/>
    <cellStyle name="vnhead1" xfId="4157"/>
    <cellStyle name="vnhead1 2" xfId="4158"/>
    <cellStyle name="vnhead2" xfId="4159"/>
    <cellStyle name="vnhead2 2" xfId="4160"/>
    <cellStyle name="vnhead2 3" xfId="4161"/>
    <cellStyle name="vnhead3" xfId="4162"/>
    <cellStyle name="vnhead3 2" xfId="4163"/>
    <cellStyle name="vnhead3 3" xfId="4164"/>
    <cellStyle name="vnhead4" xfId="4165"/>
    <cellStyle name="W?hrung [0]_35ERI8T2gbIEMixb4v26icuOo" xfId="4166"/>
    <cellStyle name="W?hrung_35ERI8T2gbIEMixb4v26icuOo" xfId="4167"/>
    <cellStyle name="Währung [0]_68574_Materialbedarfsliste" xfId="4168"/>
    <cellStyle name="Währung_68574_Materialbedarfsliste" xfId="4169"/>
    <cellStyle name="Walutowy [0]_Invoices2001Slovakia" xfId="4170"/>
    <cellStyle name="Walutowy_Invoices2001Slovakia" xfId="4171"/>
    <cellStyle name="Warning Text 2" xfId="4172"/>
    <cellStyle name="wrap" xfId="4173"/>
    <cellStyle name="Wไhrung [0]_35ERI8T2gbIEMixb4v26icuOo" xfId="4174"/>
    <cellStyle name="Wไhrung_35ERI8T2gbIEMixb4v26icuOo" xfId="4175"/>
    <cellStyle name="xan1" xfId="4176"/>
    <cellStyle name="xuan" xfId="4177"/>
    <cellStyle name="y" xfId="4178"/>
    <cellStyle name="y 2" xfId="4179"/>
    <cellStyle name="Ý kh¸c_B¶ng 1 (2)" xfId="4180"/>
    <cellStyle name="เครื่องหมายสกุลเงิน [0]_FTC_OFFER" xfId="4181"/>
    <cellStyle name="เครื่องหมายสกุลเงิน_FTC_OFFER" xfId="4182"/>
    <cellStyle name="ปกติ_FTC_OFFER" xfId="4183"/>
    <cellStyle name=" [0.00]_ Att. 1- Cover" xfId="4184"/>
    <cellStyle name="_ Att. 1- Cover" xfId="4185"/>
    <cellStyle name="?_ Att. 1- Cover" xfId="4186"/>
    <cellStyle name="똿뗦먛귟 [0.00]_PRODUCT DETAIL Q1" xfId="4187"/>
    <cellStyle name="똿뗦먛귟_PRODUCT DETAIL Q1" xfId="4188"/>
    <cellStyle name="믅됞 [0.00]_PRODUCT DETAIL Q1" xfId="4189"/>
    <cellStyle name="믅됞_PRODUCT DETAIL Q1" xfId="4190"/>
    <cellStyle name="백분율_††††† " xfId="4191"/>
    <cellStyle name="뷭?_BOOKSHIP" xfId="4192"/>
    <cellStyle name="안건회계법인" xfId="4193"/>
    <cellStyle name="콤맀_Sheet1_총괄표 (수출입) (2)" xfId="4194"/>
    <cellStyle name="콤마 [ - 유형1" xfId="4195"/>
    <cellStyle name="콤마 [ - 유형2" xfId="4196"/>
    <cellStyle name="콤마 [ - 유형3" xfId="4197"/>
    <cellStyle name="콤마 [ - 유형4" xfId="4198"/>
    <cellStyle name="콤마 [ - 유형5" xfId="4199"/>
    <cellStyle name="콤마 [ - 유형6" xfId="4200"/>
    <cellStyle name="콤마 [ - 유형7" xfId="4201"/>
    <cellStyle name="콤마 [ - 유형8" xfId="4202"/>
    <cellStyle name="콤마 [0]_ 비목별 월별기술 " xfId="4203"/>
    <cellStyle name="콤마_ 비목별 월별기술 " xfId="4204"/>
    <cellStyle name="통화 [0]_††††† " xfId="4205"/>
    <cellStyle name="통화_††††† " xfId="4206"/>
    <cellStyle name="표섀_변경(최종)" xfId="4207"/>
    <cellStyle name="표준_ 97년 경영분석(안)" xfId="4208"/>
    <cellStyle name="표줠_Sheet1_1_총괄표 (수출입) (2)" xfId="4209"/>
    <cellStyle name="一般_00Q3902REV.1" xfId="4210"/>
    <cellStyle name="千分位[0]_00Q3902REV.1" xfId="4211"/>
    <cellStyle name="千分位_00Q3902REV.1" xfId="4212"/>
    <cellStyle name="桁区切り [0.00]_BE-BQ" xfId="4213"/>
    <cellStyle name="桁区切り_BE-BQ" xfId="4214"/>
    <cellStyle name="標準_(A1)BOQ " xfId="4215"/>
    <cellStyle name="貨幣 [0]_00Q3902REV.1" xfId="4216"/>
    <cellStyle name="貨幣[0]_BRE" xfId="4217"/>
    <cellStyle name="貨幣_00Q3902REV.1" xfId="4218"/>
    <cellStyle name="通貨 [0.00]_BE-BQ" xfId="4219"/>
    <cellStyle name="通貨_BE-BQ" xfId="42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KLHT"/>
      <sheetName val="THKP"/>
      <sheetName val="KL XL2000"/>
      <sheetName val="KLXL2001"/>
      <sheetName val="THKP2001"/>
      <sheetName val="KLphanbo"/>
      <sheetName val="Chiet tinh"/>
      <sheetName val="XL4Poppy"/>
      <sheetName val="Van chuyen"/>
      <sheetName val="THKP (2)"/>
      <sheetName val="T.Bi"/>
      <sheetName val="Thiet ke"/>
      <sheetName val="Sheet2"/>
      <sheetName val="Sheet1"/>
      <sheetName val="CT"/>
      <sheetName val="K.luong"/>
      <sheetName val="Sheet4"/>
      <sheetName val="Sheet3"/>
      <sheetName val="TT L2"/>
      <sheetName val="TT L1"/>
      <sheetName val="Thue Ngoai"/>
      <sheetName val="KH"/>
      <sheetName val="DM"/>
      <sheetName val="DD&amp;TV"/>
      <sheetName val="CDSL"/>
      <sheetName val="PTSL"/>
      <sheetName val="THCP"/>
      <sheetName val="VT"/>
      <sheetName val="NL"/>
      <sheetName val="SoSanh"/>
      <sheetName val="QTVT"/>
      <sheetName val="QTNC"/>
      <sheetName val="Sheet5"/>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C_KKTSCD"/>
      <sheetName val="Chitiet"/>
      <sheetName val="Sheet2 (2)"/>
      <sheetName val="Mau_BC_KKTSCD"/>
      <sheetName val="Chi tiet - Dv lap"/>
      <sheetName val="TH KHTC"/>
      <sheetName val="000"/>
      <sheetName val="00000000"/>
      <sheetName val="Dong Dau"/>
      <sheetName val="Dong Dau (2)"/>
      <sheetName val="Sau dong"/>
      <sheetName val="Ma xa"/>
      <sheetName val="My dinh"/>
      <sheetName val="Tong cong"/>
      <sheetName val="Chart2"/>
      <sheetName val="Chart1"/>
      <sheetName val="1"/>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Gia VL"/>
      <sheetName val="Bang gia ca may"/>
      <sheetName val="Bang luong CB"/>
      <sheetName val="Bang P.tich CT"/>
      <sheetName val="D.toan chi tiet"/>
      <sheetName val="Bang TH Dtoan"/>
      <sheetName val="XXXXXXXX"/>
      <sheetName val="Interim payment"/>
      <sheetName val="Letter"/>
      <sheetName val="Bid Sum"/>
      <sheetName val="Item B"/>
      <sheetName val="Dg A"/>
      <sheetName val="Dg B&amp;C"/>
      <sheetName val="Rates&amp;Prices"/>
      <sheetName val="Material at site"/>
      <sheetName val="MD"/>
      <sheetName val="ND"/>
      <sheetName val="CONG"/>
      <sheetName val="DGCT"/>
      <sheetName val="VL"/>
      <sheetName val="CTXD"/>
      <sheetName val=".."/>
      <sheetName val="CTDN"/>
      <sheetName val="san vuon"/>
      <sheetName val="khu phu tro"/>
      <sheetName val="TH"/>
      <sheetName val="KH 2003 (moi max)"/>
      <sheetName val="Phu luc"/>
      <sheetName val="Gia trÞ"/>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Sheet13"/>
      <sheetName val="Sheet14"/>
      <sheetName val="Sheet15"/>
      <sheetName val="Sheet16"/>
      <sheetName val="Sheet17"/>
      <sheetName val="Sheet18"/>
      <sheetName val="Sheet19"/>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T1(T1)04"/>
      <sheetName val="tscd"/>
      <sheetName val="KM"/>
      <sheetName val="KHOANMUC"/>
      <sheetName val="CPQL"/>
      <sheetName val="SANLUONG"/>
      <sheetName val="SSCP-SL"/>
      <sheetName val="CPSX"/>
      <sheetName val="KQKD"/>
      <sheetName val="CDSL (2)"/>
      <sheetName val="00000001"/>
      <sheetName val="00000002"/>
      <sheetName val="00000003"/>
      <sheetName val="00000004"/>
      <sheetName val="Thuyet minh"/>
      <sheetName val="CQ-HQ"/>
      <sheetName val="be tong"/>
      <sheetName val="Thep"/>
      <sheetName val="Tong hop thep"/>
      <sheetName val="KH12"/>
      <sheetName val="CN12"/>
      <sheetName val="HD12"/>
      <sheetName val="KH1"/>
      <sheetName val="phan tich DG"/>
      <sheetName val="gia vat lieu"/>
      <sheetName val="gia xe may"/>
      <sheetName val="gia nhan cong"/>
      <sheetName val="XL4Test5"/>
      <sheetName val="DTHH"/>
      <sheetName val="Bang1"/>
      <sheetName val="TAI TRONG"/>
      <sheetName val="NOI LUC"/>
      <sheetName val="TINH DUYET THTT CHINH"/>
      <sheetName val="TDUYET THTT PHU"/>
      <sheetName val="TINH DAO DONG VA DO VONG"/>
      <sheetName val="TINH NEO"/>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ty"/>
      <sheetName val="VPPN"/>
      <sheetName val="XN74"/>
      <sheetName val="XN54"/>
      <sheetName val="XN33"/>
      <sheetName val="NK96"/>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dutoan1"/>
      <sheetName val="Anhtoan"/>
      <sheetName val="dutoan2"/>
      <sheetName val="vat tu"/>
      <sheetName val="Thep "/>
      <sheetName val="Chi tiet Khoi luong"/>
      <sheetName val="TH khoi luong"/>
      <sheetName val="Chiet tinh vat lieu "/>
      <sheetName val="TH KL VL"/>
      <sheetName val="DS them luong qui 4-2002"/>
      <sheetName val="Phuc loi 2-9-02"/>
      <sheetName val="PCLB-2002"/>
      <sheetName val="Thuong nhan dip 21-12-02"/>
      <sheetName val="Thuong dip nhan danh hieu AHL§"/>
      <sheetName val="Thang luong thu 13 nam 2002"/>
      <sheetName val="Luong SX# dip Tet Qui Mui(dong)"/>
      <sheetName val="THCT"/>
      <sheetName val="cap cho cac DT"/>
      <sheetName val="Ung - hoan"/>
      <sheetName val="CP may"/>
      <sheetName val="SS"/>
      <sheetName val="NVL"/>
      <sheetName val="10000000"/>
      <sheetName val="PTCT"/>
      <sheetName val="CDghino"/>
      <sheetName val="Tonghop"/>
      <sheetName val="TH (T1-6)"/>
      <sheetName val="ThueTB"/>
      <sheetName val="SCD5"/>
      <sheetName val=" NL"/>
      <sheetName val="CPVL-CPM"/>
      <sheetName val="PTVL"/>
      <sheetName val="CD1"/>
      <sheetName val=" NL (2)"/>
      <sheetName val="CDTHCT"/>
      <sheetName val="CDTHCT (3)"/>
      <sheetName val="cd viaK0-T6"/>
      <sheetName val="cdvia T6-Tc24"/>
      <sheetName val="cdvia Tc24-T46"/>
      <sheetName val="cdbtnL2ko-k0+361"/>
      <sheetName val="cd btnL2k0+361-T19"/>
      <sheetName val="01"/>
      <sheetName val="02"/>
      <sheetName val="03"/>
      <sheetName val="04"/>
      <sheetName val="05"/>
      <sheetName val="Sheet2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DT"/>
      <sheetName val="THND"/>
      <sheetName val="THMD"/>
      <sheetName val="Phtro1"/>
      <sheetName val="DTKS1"/>
      <sheetName val="CT1m"/>
      <sheetName val="Quang Tri"/>
      <sheetName val="TTHue"/>
      <sheetName val="Da Nang"/>
      <sheetName val="Quang Nam"/>
      <sheetName val="Quang Ngai"/>
      <sheetName val="TH DH-QN"/>
      <sheetName val="KP HD"/>
      <sheetName val="DB HD"/>
      <sheetName val="CT xa"/>
      <sheetName val="TLGC"/>
      <sheetName val="BL"/>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CHIT"/>
      <sheetName val="THXH"/>
      <sheetName val="BHXH"/>
      <sheetName val="cong Q2"/>
      <sheetName val="T.U luong Q1"/>
      <sheetName val="T.U luong Q2"/>
      <sheetName val="T.U luong Q3"/>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Phu luc HD"/>
      <sheetName val="Gia du thau"/>
      <sheetName val="PTDG"/>
      <sheetName val="Ca xe"/>
      <sheetName val="Q1-02"/>
      <sheetName val="Q2-02"/>
      <sheetName val="Q3-02"/>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binh do"/>
      <sheetName val="cot lieu"/>
      <sheetName val="van khuon"/>
      <sheetName val="CT BT"/>
      <sheetName val="lay mau"/>
      <sheetName val="mat ngoai goi"/>
      <sheetName val="coc tram-bt"/>
      <sheetName val="THDT"/>
      <sheetName val="DM-Goc"/>
      <sheetName val="Gia-CT"/>
      <sheetName val="PTCP"/>
      <sheetName val="cphoi"/>
      <sheetName val="Tien ung"/>
      <sheetName val="phi luong3"/>
      <sheetName val="TM"/>
      <sheetName val="BU-gian"/>
      <sheetName val="Bu-Ha"/>
      <sheetName val="PTVT"/>
      <sheetName val="Gia DAN"/>
      <sheetName val="Dan"/>
      <sheetName val="Cuoc"/>
      <sheetName val="Bugia"/>
      <sheetName val="KL57"/>
      <sheetName val="Caodo"/>
      <sheetName val="Dat"/>
      <sheetName val="KL-CTTK"/>
      <sheetName val="BTH"/>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Quyet toan"/>
      <sheetName val="Thu hoi"/>
      <sheetName val="Lai vay"/>
      <sheetName val="Tien vay"/>
      <sheetName val="Cong no"/>
      <sheetName val="Cop pha"/>
      <sheetName val="20000000"/>
      <sheetName val="Cau 2(3)"/>
      <sheetName val="sent to"/>
      <sheetName val="XE DAU"/>
      <sheetName val="XE XA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H-2001"/>
      <sheetName val="KH-2002"/>
      <sheetName val="KH-2003"/>
      <sheetName val="DGTL"/>
      <sheetName val="®¬ngi¸"/>
      <sheetName val="dongle"/>
      <sheetName val="Tong Thu"/>
      <sheetName val="Tong Chi"/>
      <sheetName val="Truong hoc"/>
      <sheetName val="Cty CP"/>
      <sheetName val="G.thau 3B"/>
      <sheetName val="T.Hop Thu-chi"/>
      <sheetName val="DGXDCB"/>
      <sheetName val="Thang 12"/>
      <sheetName val="Thang 1"/>
      <sheetName val="moi"/>
      <sheetName val="Thang 12 (2)"/>
      <sheetName val="Thang 01"/>
      <sheetName val="clvl"/>
      <sheetName val="Chenh lech"/>
      <sheetName val="Kinh phí"/>
      <sheetName val="TH mau moi tu T10"/>
      <sheetName val="Tong hop Quy IV"/>
      <sheetName val="KL Tram Cty"/>
      <sheetName val="Gam may Cty"/>
      <sheetName val="KL tram KH"/>
      <sheetName val="Gam may KH"/>
      <sheetName val="Cach dien"/>
      <sheetName val="Mang tai"/>
      <sheetName val="tc"/>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s>
    <definedNames>
      <definedName name="DataFilter"/>
      <definedName name="DataSort"/>
      <definedName name="GoBack" sheetId="14"/>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sheetData sheetId="842"/>
      <sheetData sheetId="843" refreshError="1"/>
      <sheetData sheetId="844" refreshError="1"/>
      <sheetData sheetId="845" refreshError="1"/>
      <sheetData sheetId="846" refreshError="1"/>
      <sheetData sheetId="847" refreshError="1"/>
      <sheetData sheetId="848"/>
      <sheetData sheetId="849"/>
      <sheetData sheetId="850"/>
      <sheetData sheetId="85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refreshError="1"/>
      <sheetData sheetId="956" refreshError="1"/>
      <sheetData sheetId="957" refreshError="1"/>
      <sheetData sheetId="958" refreshError="1"/>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N88"/>
  <sheetViews>
    <sheetView showZeros="0" workbookViewId="0">
      <pane xSplit="2" ySplit="13" topLeftCell="C50" activePane="bottomRight" state="frozen"/>
      <selection activeCell="P21" sqref="P21"/>
      <selection pane="topRight" activeCell="P21" sqref="P21"/>
      <selection pane="bottomLeft" activeCell="P21" sqref="P21"/>
      <selection pane="bottomRight" activeCell="P21" sqref="P21"/>
    </sheetView>
  </sheetViews>
  <sheetFormatPr defaultColWidth="9.08203125" defaultRowHeight="13"/>
  <cols>
    <col min="1" max="1" width="3.25" style="91" bestFit="1" customWidth="1"/>
    <col min="2" max="2" width="26.58203125" style="87" customWidth="1"/>
    <col min="3" max="9" width="11.25" style="90" customWidth="1"/>
    <col min="10" max="12" width="11.25" style="89" customWidth="1"/>
    <col min="13" max="13" width="12.75" style="88" customWidth="1"/>
    <col min="14" max="14" width="10" style="87" bestFit="1" customWidth="1"/>
    <col min="15" max="16384" width="9.08203125" style="87"/>
  </cols>
  <sheetData>
    <row r="1" spans="1:14">
      <c r="D1" s="90" t="e">
        <f>200000000-D13</f>
        <v>#REF!</v>
      </c>
      <c r="E1" s="90" t="e">
        <f>+D1-16960000</f>
        <v>#REF!</v>
      </c>
    </row>
    <row r="5" spans="1:14" ht="12.75" customHeight="1">
      <c r="A5" s="322" t="s">
        <v>322</v>
      </c>
      <c r="B5" s="322"/>
      <c r="C5" s="322"/>
      <c r="D5" s="322"/>
      <c r="E5" s="322"/>
      <c r="F5" s="322"/>
      <c r="G5" s="322"/>
      <c r="H5" s="322"/>
      <c r="I5" s="322"/>
      <c r="J5" s="322"/>
      <c r="K5" s="322"/>
      <c r="L5" s="322"/>
      <c r="M5" s="322"/>
    </row>
    <row r="6" spans="1:14" ht="12.75" customHeight="1">
      <c r="A6" s="322" t="s">
        <v>318</v>
      </c>
      <c r="B6" s="322"/>
      <c r="C6" s="322"/>
      <c r="D6" s="322"/>
      <c r="E6" s="322"/>
      <c r="F6" s="322"/>
      <c r="G6" s="322"/>
      <c r="H6" s="322"/>
      <c r="I6" s="322"/>
      <c r="J6" s="322"/>
      <c r="K6" s="322"/>
      <c r="L6" s="322"/>
      <c r="M6" s="322"/>
    </row>
    <row r="7" spans="1:14" ht="12.75" customHeight="1">
      <c r="A7" s="323" t="s">
        <v>319</v>
      </c>
      <c r="B7" s="323"/>
      <c r="C7" s="323"/>
      <c r="D7" s="323"/>
      <c r="E7" s="323"/>
      <c r="F7" s="323"/>
      <c r="G7" s="323"/>
      <c r="H7" s="323"/>
      <c r="I7" s="323"/>
      <c r="J7" s="323"/>
      <c r="K7" s="323"/>
      <c r="L7" s="323"/>
      <c r="M7" s="323"/>
    </row>
    <row r="8" spans="1:14" ht="12.75" customHeight="1">
      <c r="A8" s="324" t="s">
        <v>1</v>
      </c>
      <c r="B8" s="324"/>
      <c r="C8" s="324"/>
      <c r="D8" s="324"/>
      <c r="E8" s="324"/>
      <c r="F8" s="324"/>
      <c r="G8" s="324"/>
      <c r="H8" s="324"/>
      <c r="I8" s="324"/>
      <c r="J8" s="324"/>
      <c r="K8" s="324"/>
      <c r="L8" s="324"/>
      <c r="M8" s="324"/>
    </row>
    <row r="9" spans="1:14" s="111" customFormat="1" ht="25" customHeight="1">
      <c r="A9" s="325" t="s">
        <v>2</v>
      </c>
      <c r="B9" s="325" t="s">
        <v>302</v>
      </c>
      <c r="C9" s="321" t="s">
        <v>5</v>
      </c>
      <c r="D9" s="321" t="s">
        <v>317</v>
      </c>
      <c r="E9" s="321"/>
      <c r="F9" s="321"/>
      <c r="G9" s="321"/>
      <c r="H9" s="321"/>
      <c r="I9" s="321"/>
      <c r="J9" s="321"/>
      <c r="K9" s="321"/>
      <c r="L9" s="321"/>
      <c r="M9" s="327" t="s">
        <v>321</v>
      </c>
    </row>
    <row r="10" spans="1:14" s="111" customFormat="1" ht="75" hidden="1" customHeight="1">
      <c r="A10" s="325"/>
      <c r="B10" s="325"/>
      <c r="C10" s="321"/>
      <c r="D10" s="321" t="s">
        <v>269</v>
      </c>
      <c r="E10" s="321"/>
      <c r="F10" s="321"/>
      <c r="G10" s="321"/>
      <c r="H10" s="321"/>
      <c r="I10" s="112"/>
      <c r="J10" s="326" t="s">
        <v>320</v>
      </c>
      <c r="K10" s="326"/>
      <c r="L10" s="326"/>
      <c r="M10" s="327"/>
    </row>
    <row r="11" spans="1:14" s="111" customFormat="1" ht="25" customHeight="1">
      <c r="A11" s="325"/>
      <c r="B11" s="325"/>
      <c r="C11" s="321"/>
      <c r="D11" s="321" t="s">
        <v>5</v>
      </c>
      <c r="E11" s="328" t="s">
        <v>4</v>
      </c>
      <c r="F11" s="329"/>
      <c r="G11" s="329"/>
      <c r="H11" s="329"/>
      <c r="I11" s="330"/>
      <c r="J11" s="326" t="s">
        <v>5</v>
      </c>
      <c r="K11" s="326" t="s">
        <v>4</v>
      </c>
      <c r="L11" s="326"/>
      <c r="M11" s="327"/>
    </row>
    <row r="12" spans="1:14" s="111" customFormat="1" ht="105" customHeight="1">
      <c r="A12" s="325"/>
      <c r="B12" s="325"/>
      <c r="C12" s="321"/>
      <c r="D12" s="321"/>
      <c r="E12" s="112" t="s">
        <v>314</v>
      </c>
      <c r="F12" s="112" t="s">
        <v>313</v>
      </c>
      <c r="G12" s="112" t="s">
        <v>316</v>
      </c>
      <c r="H12" s="112" t="s">
        <v>315</v>
      </c>
      <c r="I12" s="112" t="s">
        <v>328</v>
      </c>
      <c r="J12" s="326"/>
      <c r="K12" s="121" t="s">
        <v>314</v>
      </c>
      <c r="L12" s="121" t="s">
        <v>313</v>
      </c>
      <c r="M12" s="327"/>
    </row>
    <row r="13" spans="1:14" s="103" customFormat="1" ht="30" customHeight="1">
      <c r="A13" s="108"/>
      <c r="B13" s="110" t="s">
        <v>8</v>
      </c>
      <c r="C13" s="106" t="e">
        <f>+D13+M13</f>
        <v>#REF!</v>
      </c>
      <c r="D13" s="106" t="e">
        <f t="shared" ref="D13:D44" si="0">SUM(E13:I13)</f>
        <v>#REF!</v>
      </c>
      <c r="E13" s="106" t="e">
        <f t="shared" ref="E13:L13" si="1">+E14+E19</f>
        <v>#REF!</v>
      </c>
      <c r="F13" s="106" t="e">
        <f t="shared" si="1"/>
        <v>#REF!</v>
      </c>
      <c r="G13" s="106" t="e">
        <f t="shared" si="1"/>
        <v>#REF!</v>
      </c>
      <c r="H13" s="106" t="e">
        <f t="shared" si="1"/>
        <v>#REF!</v>
      </c>
      <c r="I13" s="106" t="e">
        <f t="shared" si="1"/>
        <v>#REF!</v>
      </c>
      <c r="J13" s="105" t="e">
        <f t="shared" si="1"/>
        <v>#REF!</v>
      </c>
      <c r="K13" s="105" t="e">
        <f t="shared" si="1"/>
        <v>#REF!</v>
      </c>
      <c r="L13" s="105">
        <f t="shared" si="1"/>
        <v>12120901</v>
      </c>
      <c r="M13" s="109">
        <v>15410000</v>
      </c>
      <c r="N13" s="178" t="e">
        <f>C13-D13</f>
        <v>#REF!</v>
      </c>
    </row>
    <row r="14" spans="1:14" s="103" customFormat="1" ht="25" customHeight="1">
      <c r="A14" s="108"/>
      <c r="B14" s="107" t="s">
        <v>11</v>
      </c>
      <c r="C14" s="106"/>
      <c r="D14" s="106" t="e">
        <f t="shared" si="0"/>
        <v>#REF!</v>
      </c>
      <c r="E14" s="106" t="e">
        <f t="shared" ref="E14:L14" si="2">SUM(E15:E18)</f>
        <v>#REF!</v>
      </c>
      <c r="F14" s="106" t="e">
        <f t="shared" si="2"/>
        <v>#REF!</v>
      </c>
      <c r="G14" s="106" t="e">
        <f t="shared" si="2"/>
        <v>#REF!</v>
      </c>
      <c r="H14" s="106">
        <f t="shared" si="2"/>
        <v>0</v>
      </c>
      <c r="I14" s="106">
        <f t="shared" si="2"/>
        <v>0</v>
      </c>
      <c r="J14" s="105" t="e">
        <f t="shared" si="2"/>
        <v>#REF!</v>
      </c>
      <c r="K14" s="105" t="e">
        <f t="shared" si="2"/>
        <v>#REF!</v>
      </c>
      <c r="L14" s="105">
        <f t="shared" si="2"/>
        <v>12120901</v>
      </c>
      <c r="M14" s="104"/>
      <c r="N14" s="178" t="e">
        <f>D13+N13</f>
        <v>#REF!</v>
      </c>
    </row>
    <row r="15" spans="1:14" ht="25" customHeight="1">
      <c r="A15" s="96">
        <v>1</v>
      </c>
      <c r="B15" s="95" t="s">
        <v>12</v>
      </c>
      <c r="C15" s="94"/>
      <c r="D15" s="94" t="e">
        <f t="shared" si="0"/>
        <v>#REF!</v>
      </c>
      <c r="E15" s="94" t="e">
        <f>#REF!</f>
        <v>#REF!</v>
      </c>
      <c r="F15" s="94"/>
      <c r="G15" s="94"/>
      <c r="H15" s="94"/>
      <c r="I15" s="94"/>
      <c r="J15" s="93">
        <f>SUM(K15:L15)</f>
        <v>0</v>
      </c>
      <c r="K15" s="93"/>
      <c r="L15" s="93"/>
      <c r="M15" s="92"/>
    </row>
    <row r="16" spans="1:14" ht="25" customHeight="1">
      <c r="A16" s="96">
        <v>2</v>
      </c>
      <c r="B16" s="95" t="s">
        <v>13</v>
      </c>
      <c r="C16" s="94"/>
      <c r="D16" s="94" t="e">
        <f t="shared" si="0"/>
        <v>#REF!</v>
      </c>
      <c r="E16" s="94" t="e">
        <f>#REF!</f>
        <v>#REF!</v>
      </c>
      <c r="F16" s="94"/>
      <c r="G16" s="94"/>
      <c r="H16" s="94"/>
      <c r="I16" s="94"/>
      <c r="J16" s="93" t="e">
        <f>SUM(K16:L16)</f>
        <v>#REF!</v>
      </c>
      <c r="K16" s="93" t="e">
        <f>#REF!</f>
        <v>#REF!</v>
      </c>
      <c r="L16" s="93"/>
      <c r="M16" s="92"/>
    </row>
    <row r="17" spans="1:14" ht="30" customHeight="1">
      <c r="A17" s="96">
        <v>3</v>
      </c>
      <c r="B17" s="95" t="s">
        <v>17</v>
      </c>
      <c r="C17" s="94"/>
      <c r="D17" s="94" t="e">
        <f t="shared" si="0"/>
        <v>#REF!</v>
      </c>
      <c r="E17" s="94"/>
      <c r="F17" s="94" t="e">
        <f>#REF!</f>
        <v>#REF!</v>
      </c>
      <c r="G17" s="94"/>
      <c r="H17" s="94"/>
      <c r="I17" s="94"/>
      <c r="J17" s="93">
        <f>SUM(K17:L17)</f>
        <v>12120901</v>
      </c>
      <c r="K17" s="93"/>
      <c r="L17" s="93">
        <v>12120901</v>
      </c>
      <c r="M17" s="92"/>
      <c r="N17" s="87">
        <f>6792000+30008000</f>
        <v>36800000</v>
      </c>
    </row>
    <row r="18" spans="1:14" ht="25" customHeight="1">
      <c r="A18" s="96">
        <v>4</v>
      </c>
      <c r="B18" s="95" t="s">
        <v>19</v>
      </c>
      <c r="C18" s="94"/>
      <c r="D18" s="94" t="e">
        <f t="shared" si="0"/>
        <v>#REF!</v>
      </c>
      <c r="E18" s="94"/>
      <c r="F18" s="94"/>
      <c r="G18" s="94" t="e">
        <f>#REF!</f>
        <v>#REF!</v>
      </c>
      <c r="H18" s="94"/>
      <c r="I18" s="94"/>
      <c r="J18" s="93">
        <f>SUM(K18:L18)</f>
        <v>0</v>
      </c>
      <c r="K18" s="93"/>
      <c r="L18" s="93"/>
      <c r="M18" s="92"/>
    </row>
    <row r="19" spans="1:14" s="103" customFormat="1" ht="25" customHeight="1">
      <c r="A19" s="108"/>
      <c r="B19" s="107" t="s">
        <v>14</v>
      </c>
      <c r="C19" s="106"/>
      <c r="D19" s="106" t="e">
        <f t="shared" si="0"/>
        <v>#REF!</v>
      </c>
      <c r="E19" s="106" t="e">
        <f t="shared" ref="E19:L19" si="3">+E20+E35+E47+E62+E68+E75</f>
        <v>#REF!</v>
      </c>
      <c r="F19" s="106" t="e">
        <f t="shared" si="3"/>
        <v>#REF!</v>
      </c>
      <c r="G19" s="106" t="e">
        <f t="shared" si="3"/>
        <v>#REF!</v>
      </c>
      <c r="H19" s="106" t="e">
        <f t="shared" si="3"/>
        <v>#REF!</v>
      </c>
      <c r="I19" s="106" t="e">
        <f t="shared" si="3"/>
        <v>#REF!</v>
      </c>
      <c r="J19" s="105">
        <f t="shared" si="3"/>
        <v>0</v>
      </c>
      <c r="K19" s="105">
        <f t="shared" si="3"/>
        <v>0</v>
      </c>
      <c r="L19" s="105">
        <f t="shared" si="3"/>
        <v>0</v>
      </c>
      <c r="M19" s="104">
        <v>38060000</v>
      </c>
    </row>
    <row r="20" spans="1:14" s="103" customFormat="1" ht="25" customHeight="1">
      <c r="A20" s="108"/>
      <c r="B20" s="107" t="s">
        <v>117</v>
      </c>
      <c r="C20" s="106"/>
      <c r="D20" s="106" t="e">
        <f t="shared" si="0"/>
        <v>#REF!</v>
      </c>
      <c r="E20" s="106" t="e">
        <f t="shared" ref="E20:L20" si="4">SUM(E21:E34)</f>
        <v>#REF!</v>
      </c>
      <c r="F20" s="106">
        <f t="shared" si="4"/>
        <v>0</v>
      </c>
      <c r="G20" s="106" t="e">
        <f t="shared" si="4"/>
        <v>#REF!</v>
      </c>
      <c r="H20" s="106" t="e">
        <f t="shared" si="4"/>
        <v>#REF!</v>
      </c>
      <c r="I20" s="106" t="e">
        <f t="shared" si="4"/>
        <v>#REF!</v>
      </c>
      <c r="J20" s="105">
        <f t="shared" si="4"/>
        <v>0</v>
      </c>
      <c r="K20" s="105">
        <f t="shared" si="4"/>
        <v>0</v>
      </c>
      <c r="L20" s="105">
        <f t="shared" si="4"/>
        <v>0</v>
      </c>
      <c r="M20" s="104"/>
    </row>
    <row r="21" spans="1:14" ht="25" customHeight="1">
      <c r="A21" s="96">
        <v>1</v>
      </c>
      <c r="B21" s="95" t="s">
        <v>270</v>
      </c>
      <c r="C21" s="94"/>
      <c r="D21" s="94" t="e">
        <f t="shared" si="0"/>
        <v>#REF!</v>
      </c>
      <c r="E21" s="94" t="e">
        <f>#REF!</f>
        <v>#REF!</v>
      </c>
      <c r="F21" s="94"/>
      <c r="G21" s="94"/>
      <c r="H21" s="94"/>
      <c r="I21" s="94" t="e">
        <f>#REF!</f>
        <v>#REF!</v>
      </c>
      <c r="J21" s="93">
        <f t="shared" ref="J21:J34" si="5">SUM(K21:L21)</f>
        <v>0</v>
      </c>
      <c r="K21" s="93"/>
      <c r="L21" s="93"/>
      <c r="M21" s="92"/>
    </row>
    <row r="22" spans="1:14" ht="25" customHeight="1">
      <c r="A22" s="96">
        <v>2</v>
      </c>
      <c r="B22" s="95" t="s">
        <v>271</v>
      </c>
      <c r="C22" s="94"/>
      <c r="D22" s="94" t="e">
        <f t="shared" si="0"/>
        <v>#REF!</v>
      </c>
      <c r="E22" s="94" t="e">
        <f>#REF!</f>
        <v>#REF!</v>
      </c>
      <c r="F22" s="94"/>
      <c r="G22" s="94"/>
      <c r="H22" s="94"/>
      <c r="I22" s="94" t="e">
        <f>#REF!</f>
        <v>#REF!</v>
      </c>
      <c r="J22" s="93">
        <f t="shared" si="5"/>
        <v>0</v>
      </c>
      <c r="K22" s="93"/>
      <c r="L22" s="93"/>
      <c r="M22" s="92"/>
    </row>
    <row r="23" spans="1:14" ht="25" customHeight="1">
      <c r="A23" s="96">
        <v>3</v>
      </c>
      <c r="B23" s="95" t="s">
        <v>272</v>
      </c>
      <c r="C23" s="94"/>
      <c r="D23" s="94" t="e">
        <f t="shared" si="0"/>
        <v>#REF!</v>
      </c>
      <c r="E23" s="94" t="e">
        <f>#REF!</f>
        <v>#REF!</v>
      </c>
      <c r="F23" s="94"/>
      <c r="G23" s="94"/>
      <c r="H23" s="94"/>
      <c r="I23" s="94" t="e">
        <f>#REF!</f>
        <v>#REF!</v>
      </c>
      <c r="J23" s="93">
        <f t="shared" si="5"/>
        <v>0</v>
      </c>
      <c r="K23" s="93"/>
      <c r="L23" s="93"/>
      <c r="M23" s="92"/>
    </row>
    <row r="24" spans="1:14" ht="25" customHeight="1">
      <c r="A24" s="96">
        <v>4</v>
      </c>
      <c r="B24" s="95" t="s">
        <v>273</v>
      </c>
      <c r="C24" s="94"/>
      <c r="D24" s="94" t="e">
        <f t="shared" si="0"/>
        <v>#REF!</v>
      </c>
      <c r="E24" s="94" t="e">
        <f>#REF!</f>
        <v>#REF!</v>
      </c>
      <c r="F24" s="94"/>
      <c r="G24" s="94"/>
      <c r="H24" s="94"/>
      <c r="I24" s="94" t="e">
        <f>#REF!</f>
        <v>#REF!</v>
      </c>
      <c r="J24" s="93">
        <f t="shared" si="5"/>
        <v>0</v>
      </c>
      <c r="K24" s="93"/>
      <c r="L24" s="93"/>
      <c r="M24" s="92"/>
    </row>
    <row r="25" spans="1:14" ht="25" customHeight="1">
      <c r="A25" s="96">
        <v>5</v>
      </c>
      <c r="B25" s="95" t="s">
        <v>274</v>
      </c>
      <c r="C25" s="94"/>
      <c r="D25" s="94" t="e">
        <f t="shared" si="0"/>
        <v>#REF!</v>
      </c>
      <c r="E25" s="94" t="e">
        <f>#REF!</f>
        <v>#REF!</v>
      </c>
      <c r="F25" s="94"/>
      <c r="G25" s="94"/>
      <c r="H25" s="94"/>
      <c r="I25" s="94" t="e">
        <f>#REF!</f>
        <v>#REF!</v>
      </c>
      <c r="J25" s="93">
        <f t="shared" si="5"/>
        <v>0</v>
      </c>
      <c r="K25" s="93"/>
      <c r="L25" s="93"/>
      <c r="M25" s="92"/>
    </row>
    <row r="26" spans="1:14" ht="25" customHeight="1">
      <c r="A26" s="96">
        <v>6</v>
      </c>
      <c r="B26" s="95" t="s">
        <v>275</v>
      </c>
      <c r="C26" s="94"/>
      <c r="D26" s="94" t="e">
        <f t="shared" si="0"/>
        <v>#REF!</v>
      </c>
      <c r="E26" s="94" t="e">
        <f>#REF!</f>
        <v>#REF!</v>
      </c>
      <c r="F26" s="94"/>
      <c r="G26" s="94"/>
      <c r="H26" s="94"/>
      <c r="I26" s="94" t="e">
        <f>#REF!</f>
        <v>#REF!</v>
      </c>
      <c r="J26" s="93">
        <f t="shared" si="5"/>
        <v>0</v>
      </c>
      <c r="K26" s="93"/>
      <c r="L26" s="93"/>
      <c r="M26" s="92"/>
    </row>
    <row r="27" spans="1:14" ht="25" customHeight="1">
      <c r="A27" s="96">
        <v>7</v>
      </c>
      <c r="B27" s="95" t="s">
        <v>276</v>
      </c>
      <c r="C27" s="94"/>
      <c r="D27" s="94" t="e">
        <f t="shared" si="0"/>
        <v>#REF!</v>
      </c>
      <c r="E27" s="94" t="e">
        <f>#REF!</f>
        <v>#REF!</v>
      </c>
      <c r="F27" s="94"/>
      <c r="G27" s="94"/>
      <c r="H27" s="94"/>
      <c r="I27" s="94" t="e">
        <f>#REF!</f>
        <v>#REF!</v>
      </c>
      <c r="J27" s="93">
        <f t="shared" si="5"/>
        <v>0</v>
      </c>
      <c r="K27" s="93"/>
      <c r="L27" s="93"/>
      <c r="M27" s="92"/>
    </row>
    <row r="28" spans="1:14" ht="25" customHeight="1">
      <c r="A28" s="96">
        <v>8</v>
      </c>
      <c r="B28" s="95" t="s">
        <v>119</v>
      </c>
      <c r="C28" s="94"/>
      <c r="D28" s="94" t="e">
        <f t="shared" si="0"/>
        <v>#REF!</v>
      </c>
      <c r="E28" s="94" t="e">
        <f>#REF!</f>
        <v>#REF!</v>
      </c>
      <c r="F28" s="94"/>
      <c r="G28" s="94"/>
      <c r="H28" s="94"/>
      <c r="I28" s="94" t="e">
        <f>#REF!</f>
        <v>#REF!</v>
      </c>
      <c r="J28" s="93">
        <f t="shared" si="5"/>
        <v>0</v>
      </c>
      <c r="K28" s="93"/>
      <c r="L28" s="93"/>
      <c r="M28" s="92"/>
    </row>
    <row r="29" spans="1:14" ht="25" customHeight="1">
      <c r="A29" s="96">
        <v>9</v>
      </c>
      <c r="B29" s="95" t="s">
        <v>118</v>
      </c>
      <c r="C29" s="94"/>
      <c r="D29" s="94" t="e">
        <f t="shared" si="0"/>
        <v>#REF!</v>
      </c>
      <c r="E29" s="94" t="e">
        <f>#REF!</f>
        <v>#REF!</v>
      </c>
      <c r="F29" s="94"/>
      <c r="G29" s="94"/>
      <c r="H29" s="94"/>
      <c r="I29" s="94" t="e">
        <f>#REF!</f>
        <v>#REF!</v>
      </c>
      <c r="J29" s="93">
        <f t="shared" si="5"/>
        <v>0</v>
      </c>
      <c r="K29" s="93"/>
      <c r="L29" s="93"/>
      <c r="M29" s="92"/>
    </row>
    <row r="30" spans="1:14" ht="25" customHeight="1">
      <c r="A30" s="96">
        <v>10</v>
      </c>
      <c r="B30" s="95" t="s">
        <v>277</v>
      </c>
      <c r="C30" s="94"/>
      <c r="D30" s="94" t="e">
        <f t="shared" si="0"/>
        <v>#REF!</v>
      </c>
      <c r="E30" s="94" t="e">
        <f>#REF!</f>
        <v>#REF!</v>
      </c>
      <c r="F30" s="94"/>
      <c r="G30" s="94"/>
      <c r="H30" s="94"/>
      <c r="I30" s="94" t="e">
        <f>#REF!</f>
        <v>#REF!</v>
      </c>
      <c r="J30" s="93">
        <f t="shared" si="5"/>
        <v>0</v>
      </c>
      <c r="K30" s="93"/>
      <c r="L30" s="93"/>
      <c r="M30" s="92"/>
    </row>
    <row r="31" spans="1:14" ht="25" customHeight="1">
      <c r="A31" s="96">
        <v>11</v>
      </c>
      <c r="B31" s="95" t="s">
        <v>278</v>
      </c>
      <c r="C31" s="94"/>
      <c r="D31" s="94" t="e">
        <f t="shared" si="0"/>
        <v>#REF!</v>
      </c>
      <c r="E31" s="94" t="e">
        <f>#REF!</f>
        <v>#REF!</v>
      </c>
      <c r="F31" s="94"/>
      <c r="G31" s="94"/>
      <c r="H31" s="94"/>
      <c r="I31" s="94" t="e">
        <f>#REF!</f>
        <v>#REF!</v>
      </c>
      <c r="J31" s="93">
        <f t="shared" si="5"/>
        <v>0</v>
      </c>
      <c r="K31" s="93"/>
      <c r="L31" s="93"/>
      <c r="M31" s="92"/>
    </row>
    <row r="32" spans="1:14" ht="25" customHeight="1">
      <c r="A32" s="96">
        <v>12</v>
      </c>
      <c r="B32" s="95" t="s">
        <v>58</v>
      </c>
      <c r="C32" s="94"/>
      <c r="D32" s="94" t="e">
        <f t="shared" si="0"/>
        <v>#REF!</v>
      </c>
      <c r="E32" s="94"/>
      <c r="F32" s="94"/>
      <c r="G32" s="94" t="e">
        <f>#REF!</f>
        <v>#REF!</v>
      </c>
      <c r="H32" s="94" t="e">
        <f>#REF!</f>
        <v>#REF!</v>
      </c>
      <c r="I32" s="94" t="e">
        <f>#REF!</f>
        <v>#REF!</v>
      </c>
      <c r="J32" s="93">
        <f t="shared" si="5"/>
        <v>0</v>
      </c>
      <c r="K32" s="93"/>
      <c r="L32" s="93"/>
      <c r="M32" s="92"/>
    </row>
    <row r="33" spans="1:13" ht="25" customHeight="1">
      <c r="A33" s="96">
        <v>13</v>
      </c>
      <c r="B33" s="95" t="s">
        <v>59</v>
      </c>
      <c r="C33" s="94"/>
      <c r="D33" s="94" t="e">
        <f t="shared" si="0"/>
        <v>#REF!</v>
      </c>
      <c r="E33" s="94" t="e">
        <f>#REF!</f>
        <v>#REF!</v>
      </c>
      <c r="F33" s="94"/>
      <c r="G33" s="94"/>
      <c r="H33" s="94" t="e">
        <f>#REF!</f>
        <v>#REF!</v>
      </c>
      <c r="I33" s="94" t="e">
        <f>#REF!</f>
        <v>#REF!</v>
      </c>
      <c r="J33" s="93">
        <f t="shared" si="5"/>
        <v>0</v>
      </c>
      <c r="K33" s="93"/>
      <c r="L33" s="93"/>
      <c r="M33" s="92"/>
    </row>
    <row r="34" spans="1:13" ht="25" customHeight="1">
      <c r="A34" s="96">
        <v>14</v>
      </c>
      <c r="B34" s="95" t="s">
        <v>279</v>
      </c>
      <c r="C34" s="94"/>
      <c r="D34" s="94" t="e">
        <f t="shared" si="0"/>
        <v>#REF!</v>
      </c>
      <c r="E34" s="94" t="e">
        <f>#REF!</f>
        <v>#REF!</v>
      </c>
      <c r="F34" s="94"/>
      <c r="G34" s="94"/>
      <c r="H34" s="94" t="e">
        <f>#REF!</f>
        <v>#REF!</v>
      </c>
      <c r="I34" s="94" t="e">
        <f>#REF!</f>
        <v>#REF!</v>
      </c>
      <c r="J34" s="93">
        <f t="shared" si="5"/>
        <v>0</v>
      </c>
      <c r="K34" s="93"/>
      <c r="L34" s="93"/>
      <c r="M34" s="92"/>
    </row>
    <row r="35" spans="1:13" s="103" customFormat="1" ht="25" customHeight="1">
      <c r="A35" s="108"/>
      <c r="B35" s="107" t="s">
        <v>120</v>
      </c>
      <c r="C35" s="106"/>
      <c r="D35" s="106" t="e">
        <f t="shared" si="0"/>
        <v>#REF!</v>
      </c>
      <c r="E35" s="106" t="e">
        <f t="shared" ref="E35:L35" si="6">SUM(E36:E46)</f>
        <v>#REF!</v>
      </c>
      <c r="F35" s="106" t="e">
        <f t="shared" si="6"/>
        <v>#REF!</v>
      </c>
      <c r="G35" s="106">
        <f t="shared" si="6"/>
        <v>0</v>
      </c>
      <c r="H35" s="106">
        <f t="shared" si="6"/>
        <v>0</v>
      </c>
      <c r="I35" s="106" t="e">
        <f t="shared" si="6"/>
        <v>#REF!</v>
      </c>
      <c r="J35" s="105">
        <f t="shared" si="6"/>
        <v>0</v>
      </c>
      <c r="K35" s="105">
        <f t="shared" si="6"/>
        <v>0</v>
      </c>
      <c r="L35" s="105">
        <f t="shared" si="6"/>
        <v>0</v>
      </c>
      <c r="M35" s="104"/>
    </row>
    <row r="36" spans="1:13" s="97" customFormat="1" ht="25" customHeight="1">
      <c r="A36" s="102">
        <v>15</v>
      </c>
      <c r="B36" s="101" t="s">
        <v>312</v>
      </c>
      <c r="C36" s="100"/>
      <c r="D36" s="100" t="e">
        <f t="shared" si="0"/>
        <v>#REF!</v>
      </c>
      <c r="E36" s="100"/>
      <c r="F36" s="100"/>
      <c r="G36" s="100"/>
      <c r="H36" s="100"/>
      <c r="I36" s="100" t="e">
        <f>#REF!</f>
        <v>#REF!</v>
      </c>
      <c r="J36" s="99">
        <f t="shared" ref="J36:J46" si="7">SUM(K36:L36)</f>
        <v>0</v>
      </c>
      <c r="K36" s="99"/>
      <c r="L36" s="99"/>
      <c r="M36" s="98"/>
    </row>
    <row r="37" spans="1:13" s="97" customFormat="1" ht="25" customHeight="1">
      <c r="A37" s="102">
        <v>16</v>
      </c>
      <c r="B37" s="101" t="s">
        <v>311</v>
      </c>
      <c r="C37" s="100"/>
      <c r="D37" s="100" t="e">
        <f t="shared" si="0"/>
        <v>#REF!</v>
      </c>
      <c r="E37" s="100" t="e">
        <f>+#REF!</f>
        <v>#REF!</v>
      </c>
      <c r="F37" s="100"/>
      <c r="G37" s="100"/>
      <c r="H37" s="100"/>
      <c r="I37" s="100" t="e">
        <f>#REF!</f>
        <v>#REF!</v>
      </c>
      <c r="J37" s="99">
        <f t="shared" si="7"/>
        <v>0</v>
      </c>
      <c r="K37" s="99"/>
      <c r="L37" s="99"/>
      <c r="M37" s="98"/>
    </row>
    <row r="38" spans="1:13" s="97" customFormat="1" ht="25" customHeight="1">
      <c r="A38" s="102">
        <v>17</v>
      </c>
      <c r="B38" s="101" t="s">
        <v>310</v>
      </c>
      <c r="C38" s="100"/>
      <c r="D38" s="100" t="e">
        <f t="shared" si="0"/>
        <v>#REF!</v>
      </c>
      <c r="E38" s="100"/>
      <c r="F38" s="100"/>
      <c r="G38" s="100"/>
      <c r="H38" s="100"/>
      <c r="I38" s="100" t="e">
        <f>#REF!</f>
        <v>#REF!</v>
      </c>
      <c r="J38" s="99">
        <f t="shared" si="7"/>
        <v>0</v>
      </c>
      <c r="K38" s="99"/>
      <c r="L38" s="99"/>
      <c r="M38" s="98"/>
    </row>
    <row r="39" spans="1:13" ht="25" customHeight="1">
      <c r="A39" s="96">
        <v>18</v>
      </c>
      <c r="B39" s="95" t="s">
        <v>280</v>
      </c>
      <c r="C39" s="94"/>
      <c r="D39" s="94" t="e">
        <f t="shared" si="0"/>
        <v>#REF!</v>
      </c>
      <c r="E39" s="94"/>
      <c r="F39" s="94" t="e">
        <f>#REF!</f>
        <v>#REF!</v>
      </c>
      <c r="G39" s="94"/>
      <c r="H39" s="94"/>
      <c r="I39" s="94" t="e">
        <f>#REF!</f>
        <v>#REF!</v>
      </c>
      <c r="J39" s="93">
        <f t="shared" si="7"/>
        <v>0</v>
      </c>
      <c r="K39" s="93"/>
      <c r="L39" s="93"/>
      <c r="M39" s="92"/>
    </row>
    <row r="40" spans="1:13" ht="25" customHeight="1">
      <c r="A40" s="96">
        <v>19</v>
      </c>
      <c r="B40" s="95" t="s">
        <v>281</v>
      </c>
      <c r="C40" s="94"/>
      <c r="D40" s="94" t="e">
        <f t="shared" si="0"/>
        <v>#REF!</v>
      </c>
      <c r="E40" s="94" t="e">
        <f>#REF!</f>
        <v>#REF!</v>
      </c>
      <c r="F40" s="94"/>
      <c r="G40" s="94"/>
      <c r="H40" s="94"/>
      <c r="I40" s="94" t="e">
        <f>#REF!</f>
        <v>#REF!</v>
      </c>
      <c r="J40" s="93">
        <f t="shared" si="7"/>
        <v>0</v>
      </c>
      <c r="K40" s="93"/>
      <c r="L40" s="93"/>
      <c r="M40" s="92"/>
    </row>
    <row r="41" spans="1:13" s="97" customFormat="1" ht="25" customHeight="1">
      <c r="A41" s="102">
        <v>20</v>
      </c>
      <c r="B41" s="101" t="s">
        <v>309</v>
      </c>
      <c r="C41" s="100"/>
      <c r="D41" s="100" t="e">
        <f t="shared" si="0"/>
        <v>#REF!</v>
      </c>
      <c r="E41" s="100"/>
      <c r="F41" s="100"/>
      <c r="G41" s="100"/>
      <c r="H41" s="100"/>
      <c r="I41" s="100" t="e">
        <f>#REF!</f>
        <v>#REF!</v>
      </c>
      <c r="J41" s="99">
        <f t="shared" si="7"/>
        <v>0</v>
      </c>
      <c r="K41" s="99"/>
      <c r="L41" s="99"/>
      <c r="M41" s="98"/>
    </row>
    <row r="42" spans="1:13" s="97" customFormat="1" ht="25" customHeight="1">
      <c r="A42" s="102">
        <v>21</v>
      </c>
      <c r="B42" s="101" t="s">
        <v>121</v>
      </c>
      <c r="C42" s="100"/>
      <c r="D42" s="100" t="e">
        <f t="shared" si="0"/>
        <v>#REF!</v>
      </c>
      <c r="E42" s="100"/>
      <c r="F42" s="100"/>
      <c r="G42" s="100"/>
      <c r="H42" s="100"/>
      <c r="I42" s="100" t="e">
        <f>#REF!</f>
        <v>#REF!</v>
      </c>
      <c r="J42" s="99">
        <f t="shared" si="7"/>
        <v>0</v>
      </c>
      <c r="K42" s="99"/>
      <c r="L42" s="99"/>
      <c r="M42" s="98"/>
    </row>
    <row r="43" spans="1:13" ht="25" customHeight="1">
      <c r="A43" s="96">
        <v>22</v>
      </c>
      <c r="B43" s="95" t="s">
        <v>103</v>
      </c>
      <c r="C43" s="94"/>
      <c r="D43" s="94" t="e">
        <f t="shared" si="0"/>
        <v>#REF!</v>
      </c>
      <c r="E43" s="94" t="e">
        <f>#REF!</f>
        <v>#REF!</v>
      </c>
      <c r="F43" s="94"/>
      <c r="G43" s="94"/>
      <c r="H43" s="94"/>
      <c r="I43" s="94" t="e">
        <f>#REF!</f>
        <v>#REF!</v>
      </c>
      <c r="J43" s="93">
        <f t="shared" si="7"/>
        <v>0</v>
      </c>
      <c r="K43" s="93"/>
      <c r="L43" s="93"/>
      <c r="M43" s="92"/>
    </row>
    <row r="44" spans="1:13" ht="25" customHeight="1">
      <c r="A44" s="96">
        <v>23</v>
      </c>
      <c r="B44" s="95" t="s">
        <v>282</v>
      </c>
      <c r="C44" s="94"/>
      <c r="D44" s="94" t="e">
        <f t="shared" si="0"/>
        <v>#REF!</v>
      </c>
      <c r="E44" s="94" t="e">
        <f>#REF!</f>
        <v>#REF!</v>
      </c>
      <c r="F44" s="94"/>
      <c r="G44" s="94"/>
      <c r="H44" s="94"/>
      <c r="I44" s="94" t="e">
        <f>#REF!</f>
        <v>#REF!</v>
      </c>
      <c r="J44" s="93">
        <f t="shared" si="7"/>
        <v>0</v>
      </c>
      <c r="K44" s="93"/>
      <c r="L44" s="93"/>
      <c r="M44" s="92"/>
    </row>
    <row r="45" spans="1:13" ht="25" customHeight="1">
      <c r="A45" s="96">
        <v>24</v>
      </c>
      <c r="B45" s="95" t="s">
        <v>122</v>
      </c>
      <c r="C45" s="94"/>
      <c r="D45" s="94" t="e">
        <f t="shared" ref="D45:D76" si="8">SUM(E45:I45)</f>
        <v>#REF!</v>
      </c>
      <c r="E45" s="94" t="e">
        <f>#REF!</f>
        <v>#REF!</v>
      </c>
      <c r="F45" s="94" t="e">
        <f>#REF!</f>
        <v>#REF!</v>
      </c>
      <c r="G45" s="94"/>
      <c r="H45" s="94"/>
      <c r="I45" s="94" t="e">
        <f>#REF!</f>
        <v>#REF!</v>
      </c>
      <c r="J45" s="93">
        <f t="shared" si="7"/>
        <v>0</v>
      </c>
      <c r="K45" s="93"/>
      <c r="L45" s="93"/>
      <c r="M45" s="92"/>
    </row>
    <row r="46" spans="1:13" ht="25" customHeight="1">
      <c r="A46" s="96">
        <v>25</v>
      </c>
      <c r="B46" s="95" t="s">
        <v>283</v>
      </c>
      <c r="C46" s="94"/>
      <c r="D46" s="94" t="e">
        <f t="shared" si="8"/>
        <v>#REF!</v>
      </c>
      <c r="E46" s="94" t="e">
        <f>#REF!</f>
        <v>#REF!</v>
      </c>
      <c r="F46" s="94"/>
      <c r="G46" s="94"/>
      <c r="H46" s="94"/>
      <c r="I46" s="94" t="e">
        <f>#REF!</f>
        <v>#REF!</v>
      </c>
      <c r="J46" s="93">
        <f t="shared" si="7"/>
        <v>0</v>
      </c>
      <c r="K46" s="93"/>
      <c r="L46" s="93"/>
      <c r="M46" s="92"/>
    </row>
    <row r="47" spans="1:13" s="103" customFormat="1" ht="25" customHeight="1">
      <c r="A47" s="108"/>
      <c r="B47" s="107" t="s">
        <v>123</v>
      </c>
      <c r="C47" s="106"/>
      <c r="D47" s="106" t="e">
        <f t="shared" si="8"/>
        <v>#REF!</v>
      </c>
      <c r="E47" s="106" t="e">
        <f t="shared" ref="E47:L47" si="9">SUM(E48:E61)</f>
        <v>#REF!</v>
      </c>
      <c r="F47" s="106" t="e">
        <f t="shared" si="9"/>
        <v>#REF!</v>
      </c>
      <c r="G47" s="106">
        <f t="shared" si="9"/>
        <v>0</v>
      </c>
      <c r="H47" s="106">
        <f t="shared" si="9"/>
        <v>0</v>
      </c>
      <c r="I47" s="106" t="e">
        <f t="shared" si="9"/>
        <v>#REF!</v>
      </c>
      <c r="J47" s="105">
        <f t="shared" si="9"/>
        <v>0</v>
      </c>
      <c r="K47" s="105">
        <f t="shared" si="9"/>
        <v>0</v>
      </c>
      <c r="L47" s="105">
        <f t="shared" si="9"/>
        <v>0</v>
      </c>
      <c r="M47" s="104"/>
    </row>
    <row r="48" spans="1:13" ht="25" customHeight="1">
      <c r="A48" s="96">
        <v>26</v>
      </c>
      <c r="B48" s="95" t="s">
        <v>284</v>
      </c>
      <c r="C48" s="94"/>
      <c r="D48" s="94" t="e">
        <f t="shared" si="8"/>
        <v>#REF!</v>
      </c>
      <c r="E48" s="94" t="e">
        <f>#REF!</f>
        <v>#REF!</v>
      </c>
      <c r="F48" s="94"/>
      <c r="G48" s="94"/>
      <c r="H48" s="94"/>
      <c r="I48" s="94" t="e">
        <f>#REF!</f>
        <v>#REF!</v>
      </c>
      <c r="J48" s="93">
        <f t="shared" ref="J48:J61" si="10">SUM(K48:L48)</f>
        <v>0</v>
      </c>
      <c r="K48" s="93"/>
      <c r="L48" s="93"/>
      <c r="M48" s="92"/>
    </row>
    <row r="49" spans="1:13" ht="25" customHeight="1">
      <c r="A49" s="96">
        <v>27</v>
      </c>
      <c r="B49" s="95" t="s">
        <v>285</v>
      </c>
      <c r="C49" s="94"/>
      <c r="D49" s="94" t="e">
        <f t="shared" si="8"/>
        <v>#REF!</v>
      </c>
      <c r="E49" s="94" t="e">
        <f>#REF!</f>
        <v>#REF!</v>
      </c>
      <c r="F49" s="94"/>
      <c r="G49" s="94"/>
      <c r="H49" s="94"/>
      <c r="I49" s="94" t="e">
        <f>#REF!</f>
        <v>#REF!</v>
      </c>
      <c r="J49" s="93">
        <f t="shared" si="10"/>
        <v>0</v>
      </c>
      <c r="K49" s="93"/>
      <c r="L49" s="93"/>
      <c r="M49" s="92"/>
    </row>
    <row r="50" spans="1:13" ht="25" customHeight="1">
      <c r="A50" s="96">
        <v>28</v>
      </c>
      <c r="B50" s="95" t="s">
        <v>82</v>
      </c>
      <c r="C50" s="94"/>
      <c r="D50" s="94" t="e">
        <f t="shared" si="8"/>
        <v>#REF!</v>
      </c>
      <c r="E50" s="94" t="e">
        <f>#REF!</f>
        <v>#REF!</v>
      </c>
      <c r="F50" s="94"/>
      <c r="G50" s="94"/>
      <c r="H50" s="94"/>
      <c r="I50" s="94" t="e">
        <f>#REF!</f>
        <v>#REF!</v>
      </c>
      <c r="J50" s="93">
        <f t="shared" si="10"/>
        <v>0</v>
      </c>
      <c r="K50" s="93"/>
      <c r="L50" s="93"/>
      <c r="M50" s="92"/>
    </row>
    <row r="51" spans="1:13" ht="25" customHeight="1">
      <c r="A51" s="96">
        <v>29</v>
      </c>
      <c r="B51" s="95" t="s">
        <v>83</v>
      </c>
      <c r="C51" s="94"/>
      <c r="D51" s="94" t="e">
        <f t="shared" si="8"/>
        <v>#REF!</v>
      </c>
      <c r="E51" s="94" t="e">
        <f>#REF!</f>
        <v>#REF!</v>
      </c>
      <c r="F51" s="94"/>
      <c r="G51" s="94"/>
      <c r="H51" s="94"/>
      <c r="I51" s="94" t="e">
        <f>#REF!</f>
        <v>#REF!</v>
      </c>
      <c r="J51" s="93">
        <f t="shared" si="10"/>
        <v>0</v>
      </c>
      <c r="K51" s="93"/>
      <c r="L51" s="93"/>
      <c r="M51" s="92"/>
    </row>
    <row r="52" spans="1:13" ht="25" customHeight="1">
      <c r="A52" s="96">
        <v>30</v>
      </c>
      <c r="B52" s="95" t="s">
        <v>286</v>
      </c>
      <c r="C52" s="94"/>
      <c r="D52" s="94" t="e">
        <f t="shared" si="8"/>
        <v>#REF!</v>
      </c>
      <c r="E52" s="94" t="e">
        <f>#REF!</f>
        <v>#REF!</v>
      </c>
      <c r="F52" s="94"/>
      <c r="G52" s="94"/>
      <c r="H52" s="94"/>
      <c r="I52" s="94" t="e">
        <f>#REF!</f>
        <v>#REF!</v>
      </c>
      <c r="J52" s="93">
        <f t="shared" si="10"/>
        <v>0</v>
      </c>
      <c r="K52" s="93"/>
      <c r="L52" s="93"/>
      <c r="M52" s="92"/>
    </row>
    <row r="53" spans="1:13" ht="25" customHeight="1">
      <c r="A53" s="96">
        <v>31</v>
      </c>
      <c r="B53" s="95" t="s">
        <v>287</v>
      </c>
      <c r="C53" s="94"/>
      <c r="D53" s="94" t="e">
        <f t="shared" si="8"/>
        <v>#REF!</v>
      </c>
      <c r="E53" s="94" t="e">
        <f>#REF!</f>
        <v>#REF!</v>
      </c>
      <c r="F53" s="94"/>
      <c r="G53" s="94"/>
      <c r="H53" s="94"/>
      <c r="I53" s="94" t="e">
        <f>#REF!</f>
        <v>#REF!</v>
      </c>
      <c r="J53" s="93">
        <f t="shared" si="10"/>
        <v>0</v>
      </c>
      <c r="K53" s="93"/>
      <c r="L53" s="93"/>
      <c r="M53" s="92"/>
    </row>
    <row r="54" spans="1:13" s="97" customFormat="1" ht="25" customHeight="1">
      <c r="A54" s="102">
        <v>32</v>
      </c>
      <c r="B54" s="101" t="s">
        <v>308</v>
      </c>
      <c r="C54" s="100"/>
      <c r="D54" s="100" t="e">
        <f t="shared" si="8"/>
        <v>#REF!</v>
      </c>
      <c r="E54" s="100" t="e">
        <f>#REF!</f>
        <v>#REF!</v>
      </c>
      <c r="F54" s="100"/>
      <c r="G54" s="100"/>
      <c r="H54" s="100"/>
      <c r="I54" s="100" t="e">
        <f>#REF!</f>
        <v>#REF!</v>
      </c>
      <c r="J54" s="99">
        <f t="shared" si="10"/>
        <v>0</v>
      </c>
      <c r="K54" s="99"/>
      <c r="L54" s="99"/>
      <c r="M54" s="98"/>
    </row>
    <row r="55" spans="1:13" ht="25" customHeight="1">
      <c r="A55" s="96">
        <v>33</v>
      </c>
      <c r="B55" s="95" t="s">
        <v>288</v>
      </c>
      <c r="C55" s="94"/>
      <c r="D55" s="94" t="e">
        <f t="shared" si="8"/>
        <v>#REF!</v>
      </c>
      <c r="E55" s="94" t="e">
        <f>#REF!</f>
        <v>#REF!</v>
      </c>
      <c r="F55" s="94"/>
      <c r="G55" s="94"/>
      <c r="H55" s="94"/>
      <c r="I55" s="94" t="e">
        <f>#REF!</f>
        <v>#REF!</v>
      </c>
      <c r="J55" s="93">
        <f t="shared" si="10"/>
        <v>0</v>
      </c>
      <c r="K55" s="93"/>
      <c r="L55" s="93"/>
      <c r="M55" s="92"/>
    </row>
    <row r="56" spans="1:13" ht="25" customHeight="1">
      <c r="A56" s="96">
        <v>34</v>
      </c>
      <c r="B56" s="95" t="s">
        <v>124</v>
      </c>
      <c r="C56" s="94"/>
      <c r="D56" s="94" t="e">
        <f t="shared" si="8"/>
        <v>#REF!</v>
      </c>
      <c r="E56" s="94" t="e">
        <f>#REF!</f>
        <v>#REF!</v>
      </c>
      <c r="F56" s="94"/>
      <c r="G56" s="94"/>
      <c r="H56" s="94"/>
      <c r="I56" s="94" t="e">
        <f>#REF!</f>
        <v>#REF!</v>
      </c>
      <c r="J56" s="93">
        <f t="shared" si="10"/>
        <v>0</v>
      </c>
      <c r="K56" s="93"/>
      <c r="L56" s="93"/>
      <c r="M56" s="92"/>
    </row>
    <row r="57" spans="1:13" ht="25" customHeight="1">
      <c r="A57" s="96">
        <v>35</v>
      </c>
      <c r="B57" s="95" t="s">
        <v>289</v>
      </c>
      <c r="C57" s="94"/>
      <c r="D57" s="94" t="e">
        <f t="shared" si="8"/>
        <v>#REF!</v>
      </c>
      <c r="E57" s="94" t="e">
        <f>#REF!</f>
        <v>#REF!</v>
      </c>
      <c r="F57" s="94"/>
      <c r="G57" s="94"/>
      <c r="H57" s="94"/>
      <c r="I57" s="94" t="e">
        <f>#REF!</f>
        <v>#REF!</v>
      </c>
      <c r="J57" s="93">
        <f t="shared" si="10"/>
        <v>0</v>
      </c>
      <c r="K57" s="93"/>
      <c r="L57" s="93"/>
      <c r="M57" s="92"/>
    </row>
    <row r="58" spans="1:13" ht="25" customHeight="1">
      <c r="A58" s="96">
        <v>36</v>
      </c>
      <c r="B58" s="95" t="s">
        <v>290</v>
      </c>
      <c r="C58" s="94"/>
      <c r="D58" s="94" t="e">
        <f t="shared" si="8"/>
        <v>#REF!</v>
      </c>
      <c r="E58" s="94"/>
      <c r="F58" s="94" t="e">
        <f>#REF!</f>
        <v>#REF!</v>
      </c>
      <c r="G58" s="94"/>
      <c r="H58" s="94"/>
      <c r="I58" s="94" t="e">
        <f>#REF!</f>
        <v>#REF!</v>
      </c>
      <c r="J58" s="93">
        <f t="shared" si="10"/>
        <v>0</v>
      </c>
      <c r="K58" s="93"/>
      <c r="L58" s="93"/>
      <c r="M58" s="92"/>
    </row>
    <row r="59" spans="1:13" s="97" customFormat="1" ht="25" customHeight="1">
      <c r="A59" s="102">
        <v>37</v>
      </c>
      <c r="B59" s="101" t="s">
        <v>307</v>
      </c>
      <c r="C59" s="100"/>
      <c r="D59" s="100" t="e">
        <f t="shared" si="8"/>
        <v>#REF!</v>
      </c>
      <c r="E59" s="100"/>
      <c r="F59" s="100"/>
      <c r="G59" s="100"/>
      <c r="H59" s="100"/>
      <c r="I59" s="100" t="e">
        <f>#REF!</f>
        <v>#REF!</v>
      </c>
      <c r="J59" s="99">
        <f t="shared" si="10"/>
        <v>0</v>
      </c>
      <c r="K59" s="99"/>
      <c r="L59" s="99"/>
      <c r="M59" s="98"/>
    </row>
    <row r="60" spans="1:13" ht="25" customHeight="1">
      <c r="A60" s="96">
        <v>38</v>
      </c>
      <c r="B60" s="95" t="s">
        <v>291</v>
      </c>
      <c r="C60" s="94"/>
      <c r="D60" s="94" t="e">
        <f t="shared" si="8"/>
        <v>#REF!</v>
      </c>
      <c r="E60" s="94"/>
      <c r="F60" s="94" t="e">
        <f>#REF!</f>
        <v>#REF!</v>
      </c>
      <c r="G60" s="94"/>
      <c r="H60" s="94"/>
      <c r="I60" s="94" t="e">
        <f>#REF!</f>
        <v>#REF!</v>
      </c>
      <c r="J60" s="93">
        <f t="shared" si="10"/>
        <v>0</v>
      </c>
      <c r="K60" s="93"/>
      <c r="L60" s="93"/>
      <c r="M60" s="92"/>
    </row>
    <row r="61" spans="1:13" ht="25" customHeight="1">
      <c r="A61" s="96">
        <v>39</v>
      </c>
      <c r="B61" s="95" t="s">
        <v>292</v>
      </c>
      <c r="C61" s="94"/>
      <c r="D61" s="94" t="e">
        <f t="shared" si="8"/>
        <v>#REF!</v>
      </c>
      <c r="E61" s="94" t="e">
        <f>#REF!</f>
        <v>#REF!</v>
      </c>
      <c r="F61" s="94"/>
      <c r="G61" s="94"/>
      <c r="H61" s="94"/>
      <c r="I61" s="94" t="e">
        <f>#REF!</f>
        <v>#REF!</v>
      </c>
      <c r="J61" s="93">
        <f t="shared" si="10"/>
        <v>0</v>
      </c>
      <c r="K61" s="93"/>
      <c r="L61" s="93"/>
      <c r="M61" s="92"/>
    </row>
    <row r="62" spans="1:13" s="103" customFormat="1" ht="25" customHeight="1">
      <c r="A62" s="108"/>
      <c r="B62" s="107" t="s">
        <v>125</v>
      </c>
      <c r="C62" s="106"/>
      <c r="D62" s="106" t="e">
        <f t="shared" si="8"/>
        <v>#REF!</v>
      </c>
      <c r="E62" s="106" t="e">
        <f t="shared" ref="E62:L62" si="11">SUM(E63:E67)</f>
        <v>#REF!</v>
      </c>
      <c r="F62" s="106" t="e">
        <f t="shared" si="11"/>
        <v>#REF!</v>
      </c>
      <c r="G62" s="106">
        <f t="shared" si="11"/>
        <v>0</v>
      </c>
      <c r="H62" s="106">
        <f t="shared" si="11"/>
        <v>0</v>
      </c>
      <c r="I62" s="106" t="e">
        <f t="shared" si="11"/>
        <v>#REF!</v>
      </c>
      <c r="J62" s="105">
        <f t="shared" si="11"/>
        <v>0</v>
      </c>
      <c r="K62" s="105">
        <f t="shared" si="11"/>
        <v>0</v>
      </c>
      <c r="L62" s="105">
        <f t="shared" si="11"/>
        <v>0</v>
      </c>
      <c r="M62" s="104"/>
    </row>
    <row r="63" spans="1:13" ht="25" customHeight="1">
      <c r="A63" s="96">
        <v>40</v>
      </c>
      <c r="B63" s="95" t="s">
        <v>293</v>
      </c>
      <c r="C63" s="94"/>
      <c r="D63" s="94" t="e">
        <f t="shared" si="8"/>
        <v>#REF!</v>
      </c>
      <c r="E63" s="94" t="e">
        <f>#REF!</f>
        <v>#REF!</v>
      </c>
      <c r="F63" s="94" t="e">
        <f>+#REF!</f>
        <v>#REF!</v>
      </c>
      <c r="G63" s="94"/>
      <c r="H63" s="94"/>
      <c r="I63" s="94" t="e">
        <f>#REF!</f>
        <v>#REF!</v>
      </c>
      <c r="J63" s="93">
        <f>SUM(K63:L63)</f>
        <v>0</v>
      </c>
      <c r="K63" s="93"/>
      <c r="L63" s="93"/>
      <c r="M63" s="92"/>
    </row>
    <row r="64" spans="1:13" ht="25" customHeight="1">
      <c r="A64" s="96">
        <v>41</v>
      </c>
      <c r="B64" s="95" t="s">
        <v>128</v>
      </c>
      <c r="C64" s="94"/>
      <c r="D64" s="94" t="e">
        <f t="shared" si="8"/>
        <v>#REF!</v>
      </c>
      <c r="E64" s="94"/>
      <c r="F64" s="94" t="e">
        <f>#REF!</f>
        <v>#REF!</v>
      </c>
      <c r="G64" s="94"/>
      <c r="H64" s="94"/>
      <c r="I64" s="94" t="e">
        <f>#REF!</f>
        <v>#REF!</v>
      </c>
      <c r="J64" s="93">
        <f>SUM(K64:L64)</f>
        <v>0</v>
      </c>
      <c r="K64" s="93"/>
      <c r="L64" s="93"/>
      <c r="M64" s="92"/>
    </row>
    <row r="65" spans="1:13" ht="25" customHeight="1">
      <c r="A65" s="96">
        <v>42</v>
      </c>
      <c r="B65" s="95" t="s">
        <v>126</v>
      </c>
      <c r="C65" s="94"/>
      <c r="D65" s="94" t="e">
        <f t="shared" si="8"/>
        <v>#REF!</v>
      </c>
      <c r="E65" s="94" t="e">
        <f>#REF!</f>
        <v>#REF!</v>
      </c>
      <c r="F65" s="94"/>
      <c r="G65" s="94"/>
      <c r="H65" s="94"/>
      <c r="I65" s="94" t="e">
        <f>#REF!</f>
        <v>#REF!</v>
      </c>
      <c r="J65" s="93">
        <f>SUM(K65:L65)</f>
        <v>0</v>
      </c>
      <c r="K65" s="93"/>
      <c r="L65" s="93"/>
      <c r="M65" s="92"/>
    </row>
    <row r="66" spans="1:13" ht="25" customHeight="1">
      <c r="A66" s="96">
        <v>43</v>
      </c>
      <c r="B66" s="95" t="s">
        <v>111</v>
      </c>
      <c r="C66" s="94"/>
      <c r="D66" s="94" t="e">
        <f t="shared" si="8"/>
        <v>#REF!</v>
      </c>
      <c r="E66" s="94" t="e">
        <f>#REF!</f>
        <v>#REF!</v>
      </c>
      <c r="F66" s="94"/>
      <c r="G66" s="94"/>
      <c r="H66" s="94"/>
      <c r="I66" s="94" t="e">
        <f>#REF!</f>
        <v>#REF!</v>
      </c>
      <c r="J66" s="93">
        <f>SUM(K66:L66)</f>
        <v>0</v>
      </c>
      <c r="K66" s="93"/>
      <c r="L66" s="93"/>
      <c r="M66" s="92"/>
    </row>
    <row r="67" spans="1:13" ht="25" customHeight="1">
      <c r="A67" s="96">
        <v>44</v>
      </c>
      <c r="B67" s="95" t="s">
        <v>127</v>
      </c>
      <c r="C67" s="94"/>
      <c r="D67" s="94" t="e">
        <f t="shared" si="8"/>
        <v>#REF!</v>
      </c>
      <c r="E67" s="94" t="e">
        <f>#REF!</f>
        <v>#REF!</v>
      </c>
      <c r="F67" s="94"/>
      <c r="G67" s="94"/>
      <c r="H67" s="94"/>
      <c r="I67" s="94" t="e">
        <f>#REF!</f>
        <v>#REF!</v>
      </c>
      <c r="J67" s="93">
        <f>SUM(K67:L67)</f>
        <v>0</v>
      </c>
      <c r="K67" s="93"/>
      <c r="L67" s="93"/>
      <c r="M67" s="92"/>
    </row>
    <row r="68" spans="1:13" s="103" customFormat="1" ht="25" customHeight="1">
      <c r="A68" s="108"/>
      <c r="B68" s="107" t="s">
        <v>301</v>
      </c>
      <c r="C68" s="106"/>
      <c r="D68" s="106" t="e">
        <f t="shared" si="8"/>
        <v>#REF!</v>
      </c>
      <c r="E68" s="106" t="e">
        <f t="shared" ref="E68:L68" si="12">SUM(E69:E74)</f>
        <v>#REF!</v>
      </c>
      <c r="F68" s="106" t="e">
        <f t="shared" si="12"/>
        <v>#REF!</v>
      </c>
      <c r="G68" s="106" t="e">
        <f t="shared" si="12"/>
        <v>#REF!</v>
      </c>
      <c r="H68" s="106">
        <f t="shared" si="12"/>
        <v>0</v>
      </c>
      <c r="I68" s="106" t="e">
        <f t="shared" si="12"/>
        <v>#REF!</v>
      </c>
      <c r="J68" s="105">
        <f t="shared" si="12"/>
        <v>0</v>
      </c>
      <c r="K68" s="105">
        <f t="shared" si="12"/>
        <v>0</v>
      </c>
      <c r="L68" s="105">
        <f t="shared" si="12"/>
        <v>0</v>
      </c>
      <c r="M68" s="104"/>
    </row>
    <row r="69" spans="1:13" ht="25" customHeight="1">
      <c r="A69" s="96">
        <v>45</v>
      </c>
      <c r="B69" s="95" t="s">
        <v>306</v>
      </c>
      <c r="C69" s="94"/>
      <c r="D69" s="94" t="e">
        <f t="shared" si="8"/>
        <v>#REF!</v>
      </c>
      <c r="E69" s="94"/>
      <c r="F69" s="94"/>
      <c r="G69" s="94"/>
      <c r="H69" s="94"/>
      <c r="I69" s="94" t="e">
        <f>#REF!</f>
        <v>#REF!</v>
      </c>
      <c r="J69" s="93">
        <f t="shared" ref="J69:J74" si="13">SUM(K69:L69)</f>
        <v>0</v>
      </c>
      <c r="K69" s="93"/>
      <c r="L69" s="93"/>
      <c r="M69" s="92"/>
    </row>
    <row r="70" spans="1:13" ht="25" customHeight="1">
      <c r="A70" s="96">
        <v>46</v>
      </c>
      <c r="B70" s="95" t="s">
        <v>305</v>
      </c>
      <c r="C70" s="94"/>
      <c r="D70" s="94" t="e">
        <f t="shared" si="8"/>
        <v>#REF!</v>
      </c>
      <c r="E70" s="94"/>
      <c r="F70" s="94"/>
      <c r="G70" s="94"/>
      <c r="H70" s="94"/>
      <c r="I70" s="94" t="e">
        <f>#REF!</f>
        <v>#REF!</v>
      </c>
      <c r="J70" s="93">
        <f t="shared" si="13"/>
        <v>0</v>
      </c>
      <c r="K70" s="93"/>
      <c r="L70" s="93"/>
      <c r="M70" s="92"/>
    </row>
    <row r="71" spans="1:13" ht="25" customHeight="1">
      <c r="A71" s="96">
        <v>47</v>
      </c>
      <c r="B71" s="95" t="s">
        <v>304</v>
      </c>
      <c r="C71" s="94"/>
      <c r="D71" s="94" t="e">
        <f t="shared" si="8"/>
        <v>#REF!</v>
      </c>
      <c r="E71" s="94"/>
      <c r="F71" s="94"/>
      <c r="G71" s="94"/>
      <c r="H71" s="94"/>
      <c r="I71" s="94" t="e">
        <f>#REF!</f>
        <v>#REF!</v>
      </c>
      <c r="J71" s="93">
        <f t="shared" si="13"/>
        <v>0</v>
      </c>
      <c r="K71" s="93"/>
      <c r="L71" s="93"/>
      <c r="M71" s="92"/>
    </row>
    <row r="72" spans="1:13" ht="25" customHeight="1">
      <c r="A72" s="96">
        <v>48</v>
      </c>
      <c r="B72" s="95" t="s">
        <v>86</v>
      </c>
      <c r="C72" s="94"/>
      <c r="D72" s="94" t="e">
        <f t="shared" si="8"/>
        <v>#REF!</v>
      </c>
      <c r="E72" s="94" t="e">
        <f>#REF!</f>
        <v>#REF!</v>
      </c>
      <c r="F72" s="94"/>
      <c r="G72" s="94" t="e">
        <f>+#REF!</f>
        <v>#REF!</v>
      </c>
      <c r="H72" s="94"/>
      <c r="I72" s="94" t="e">
        <f>#REF!</f>
        <v>#REF!</v>
      </c>
      <c r="J72" s="93">
        <f t="shared" si="13"/>
        <v>0</v>
      </c>
      <c r="K72" s="93"/>
      <c r="L72" s="93"/>
      <c r="M72" s="92"/>
    </row>
    <row r="73" spans="1:13" ht="25" customHeight="1">
      <c r="A73" s="96">
        <v>49</v>
      </c>
      <c r="B73" s="95" t="s">
        <v>88</v>
      </c>
      <c r="C73" s="94"/>
      <c r="D73" s="94" t="e">
        <f t="shared" si="8"/>
        <v>#REF!</v>
      </c>
      <c r="E73" s="94"/>
      <c r="F73" s="94" t="e">
        <f>#REF!</f>
        <v>#REF!</v>
      </c>
      <c r="G73" s="94"/>
      <c r="H73" s="94"/>
      <c r="I73" s="94" t="e">
        <f>#REF!</f>
        <v>#REF!</v>
      </c>
      <c r="J73" s="93">
        <f t="shared" si="13"/>
        <v>0</v>
      </c>
      <c r="K73" s="93"/>
      <c r="L73" s="93"/>
      <c r="M73" s="92"/>
    </row>
    <row r="74" spans="1:13" ht="25" customHeight="1">
      <c r="A74" s="96">
        <v>50</v>
      </c>
      <c r="B74" s="95" t="s">
        <v>294</v>
      </c>
      <c r="C74" s="94"/>
      <c r="D74" s="94" t="e">
        <f t="shared" si="8"/>
        <v>#REF!</v>
      </c>
      <c r="E74" s="94" t="e">
        <f>#REF!</f>
        <v>#REF!</v>
      </c>
      <c r="F74" s="94"/>
      <c r="G74" s="94"/>
      <c r="H74" s="94"/>
      <c r="I74" s="94" t="e">
        <f>#REF!</f>
        <v>#REF!</v>
      </c>
      <c r="J74" s="93">
        <f t="shared" si="13"/>
        <v>0</v>
      </c>
      <c r="K74" s="93"/>
      <c r="L74" s="93"/>
      <c r="M74" s="92"/>
    </row>
    <row r="75" spans="1:13" s="103" customFormat="1" ht="25" customHeight="1">
      <c r="A75" s="108"/>
      <c r="B75" s="107" t="s">
        <v>129</v>
      </c>
      <c r="C75" s="106"/>
      <c r="D75" s="106" t="e">
        <f t="shared" si="8"/>
        <v>#REF!</v>
      </c>
      <c r="E75" s="106" t="e">
        <f t="shared" ref="E75:L75" si="14">SUM(E76:E88)</f>
        <v>#REF!</v>
      </c>
      <c r="F75" s="106" t="e">
        <f t="shared" si="14"/>
        <v>#REF!</v>
      </c>
      <c r="G75" s="106" t="e">
        <f t="shared" si="14"/>
        <v>#REF!</v>
      </c>
      <c r="H75" s="106">
        <f t="shared" si="14"/>
        <v>0</v>
      </c>
      <c r="I75" s="106" t="e">
        <f t="shared" si="14"/>
        <v>#REF!</v>
      </c>
      <c r="J75" s="105">
        <f t="shared" si="14"/>
        <v>0</v>
      </c>
      <c r="K75" s="105">
        <f t="shared" si="14"/>
        <v>0</v>
      </c>
      <c r="L75" s="105">
        <f t="shared" si="14"/>
        <v>0</v>
      </c>
      <c r="M75" s="104"/>
    </row>
    <row r="76" spans="1:13" ht="25" customHeight="1">
      <c r="A76" s="96">
        <v>51</v>
      </c>
      <c r="B76" s="95" t="s">
        <v>90</v>
      </c>
      <c r="C76" s="94"/>
      <c r="D76" s="94" t="e">
        <f t="shared" si="8"/>
        <v>#REF!</v>
      </c>
      <c r="E76" s="94" t="e">
        <f>#REF!</f>
        <v>#REF!</v>
      </c>
      <c r="F76" s="94"/>
      <c r="G76" s="94"/>
      <c r="H76" s="94"/>
      <c r="I76" s="94" t="e">
        <f>#REF!</f>
        <v>#REF!</v>
      </c>
      <c r="J76" s="93">
        <f t="shared" ref="J76:J88" si="15">SUM(K76:L76)</f>
        <v>0</v>
      </c>
      <c r="K76" s="93"/>
      <c r="L76" s="93"/>
      <c r="M76" s="92"/>
    </row>
    <row r="77" spans="1:13" ht="25" customHeight="1">
      <c r="A77" s="96">
        <v>52</v>
      </c>
      <c r="B77" s="95" t="s">
        <v>132</v>
      </c>
      <c r="C77" s="94"/>
      <c r="D77" s="94" t="e">
        <f t="shared" ref="D77:D88" si="16">SUM(E77:I77)</f>
        <v>#REF!</v>
      </c>
      <c r="E77" s="94"/>
      <c r="F77" s="94"/>
      <c r="G77" s="94" t="e">
        <f>#REF!</f>
        <v>#REF!</v>
      </c>
      <c r="H77" s="94"/>
      <c r="I77" s="94" t="e">
        <f>#REF!</f>
        <v>#REF!</v>
      </c>
      <c r="J77" s="93">
        <f t="shared" si="15"/>
        <v>0</v>
      </c>
      <c r="K77" s="93"/>
      <c r="L77" s="93"/>
      <c r="M77" s="92"/>
    </row>
    <row r="78" spans="1:13" ht="25" customHeight="1">
      <c r="A78" s="96">
        <v>53</v>
      </c>
      <c r="B78" s="95" t="s">
        <v>133</v>
      </c>
      <c r="C78" s="94"/>
      <c r="D78" s="94" t="e">
        <f t="shared" si="16"/>
        <v>#REF!</v>
      </c>
      <c r="E78" s="94" t="e">
        <f>#REF!</f>
        <v>#REF!</v>
      </c>
      <c r="F78" s="94"/>
      <c r="G78" s="94"/>
      <c r="H78" s="94"/>
      <c r="I78" s="94" t="e">
        <f>#REF!</f>
        <v>#REF!</v>
      </c>
      <c r="J78" s="93">
        <f t="shared" si="15"/>
        <v>0</v>
      </c>
      <c r="K78" s="93"/>
      <c r="L78" s="93"/>
      <c r="M78" s="92"/>
    </row>
    <row r="79" spans="1:13" ht="25" customHeight="1">
      <c r="A79" s="96">
        <v>54</v>
      </c>
      <c r="B79" s="95" t="s">
        <v>131</v>
      </c>
      <c r="C79" s="94"/>
      <c r="D79" s="94" t="e">
        <f t="shared" si="16"/>
        <v>#REF!</v>
      </c>
      <c r="E79" s="94"/>
      <c r="F79" s="94"/>
      <c r="G79" s="94" t="e">
        <f>#REF!</f>
        <v>#REF!</v>
      </c>
      <c r="H79" s="94"/>
      <c r="I79" s="94" t="e">
        <f>#REF!</f>
        <v>#REF!</v>
      </c>
      <c r="J79" s="93">
        <f t="shared" si="15"/>
        <v>0</v>
      </c>
      <c r="K79" s="93"/>
      <c r="L79" s="93"/>
      <c r="M79" s="92"/>
    </row>
    <row r="80" spans="1:13" ht="25" customHeight="1">
      <c r="A80" s="96">
        <v>55</v>
      </c>
      <c r="B80" s="95" t="s">
        <v>134</v>
      </c>
      <c r="C80" s="94"/>
      <c r="D80" s="94" t="e">
        <f t="shared" si="16"/>
        <v>#REF!</v>
      </c>
      <c r="E80" s="94"/>
      <c r="F80" s="94" t="e">
        <f>#REF!</f>
        <v>#REF!</v>
      </c>
      <c r="G80" s="94"/>
      <c r="H80" s="94"/>
      <c r="I80" s="94" t="e">
        <f>#REF!</f>
        <v>#REF!</v>
      </c>
      <c r="J80" s="93">
        <f t="shared" si="15"/>
        <v>0</v>
      </c>
      <c r="K80" s="93"/>
      <c r="L80" s="93"/>
      <c r="M80" s="92"/>
    </row>
    <row r="81" spans="1:13" s="97" customFormat="1" ht="25" customHeight="1">
      <c r="A81" s="102">
        <v>56</v>
      </c>
      <c r="B81" s="101" t="s">
        <v>303</v>
      </c>
      <c r="C81" s="100"/>
      <c r="D81" s="100" t="e">
        <f t="shared" si="16"/>
        <v>#REF!</v>
      </c>
      <c r="E81" s="100" t="e">
        <f>#REF!</f>
        <v>#REF!</v>
      </c>
      <c r="F81" s="100"/>
      <c r="G81" s="100"/>
      <c r="H81" s="100"/>
      <c r="I81" s="100" t="e">
        <f>#REF!</f>
        <v>#REF!</v>
      </c>
      <c r="J81" s="99">
        <f t="shared" si="15"/>
        <v>0</v>
      </c>
      <c r="K81" s="99"/>
      <c r="L81" s="99"/>
      <c r="M81" s="98"/>
    </row>
    <row r="82" spans="1:13" ht="25" customHeight="1">
      <c r="A82" s="96">
        <v>57</v>
      </c>
      <c r="B82" s="95" t="s">
        <v>295</v>
      </c>
      <c r="C82" s="94"/>
      <c r="D82" s="94" t="e">
        <f t="shared" si="16"/>
        <v>#REF!</v>
      </c>
      <c r="E82" s="94" t="e">
        <f>#REF!</f>
        <v>#REF!</v>
      </c>
      <c r="F82" s="94"/>
      <c r="G82" s="94"/>
      <c r="H82" s="94"/>
      <c r="I82" s="94" t="e">
        <f>#REF!</f>
        <v>#REF!</v>
      </c>
      <c r="J82" s="93">
        <f t="shared" si="15"/>
        <v>0</v>
      </c>
      <c r="K82" s="93"/>
      <c r="L82" s="93"/>
      <c r="M82" s="92"/>
    </row>
    <row r="83" spans="1:13" ht="25" customHeight="1">
      <c r="A83" s="96">
        <v>58</v>
      </c>
      <c r="B83" s="95" t="s">
        <v>296</v>
      </c>
      <c r="C83" s="94"/>
      <c r="D83" s="94" t="e">
        <f t="shared" si="16"/>
        <v>#REF!</v>
      </c>
      <c r="E83" s="94" t="e">
        <f>#REF!</f>
        <v>#REF!</v>
      </c>
      <c r="F83" s="94" t="e">
        <f>#REF!</f>
        <v>#REF!</v>
      </c>
      <c r="G83" s="94"/>
      <c r="H83" s="94"/>
      <c r="I83" s="94" t="e">
        <f>#REF!</f>
        <v>#REF!</v>
      </c>
      <c r="J83" s="93">
        <f t="shared" si="15"/>
        <v>0</v>
      </c>
      <c r="K83" s="93"/>
      <c r="L83" s="93"/>
      <c r="M83" s="92"/>
    </row>
    <row r="84" spans="1:13" ht="25" customHeight="1">
      <c r="A84" s="96">
        <v>59</v>
      </c>
      <c r="B84" s="95" t="s">
        <v>297</v>
      </c>
      <c r="C84" s="94"/>
      <c r="D84" s="94" t="e">
        <f t="shared" si="16"/>
        <v>#REF!</v>
      </c>
      <c r="E84" s="94" t="e">
        <f>#REF!</f>
        <v>#REF!</v>
      </c>
      <c r="F84" s="94"/>
      <c r="G84" s="94"/>
      <c r="H84" s="94"/>
      <c r="I84" s="94" t="e">
        <f>#REF!</f>
        <v>#REF!</v>
      </c>
      <c r="J84" s="93">
        <f t="shared" si="15"/>
        <v>0</v>
      </c>
      <c r="K84" s="93"/>
      <c r="L84" s="93"/>
      <c r="M84" s="92"/>
    </row>
    <row r="85" spans="1:13" ht="25" customHeight="1">
      <c r="A85" s="96">
        <v>60</v>
      </c>
      <c r="B85" s="95" t="s">
        <v>298</v>
      </c>
      <c r="C85" s="94"/>
      <c r="D85" s="94" t="e">
        <f t="shared" si="16"/>
        <v>#REF!</v>
      </c>
      <c r="E85" s="94"/>
      <c r="F85" s="94"/>
      <c r="G85" s="94" t="e">
        <f>#REF!</f>
        <v>#REF!</v>
      </c>
      <c r="H85" s="94"/>
      <c r="I85" s="94" t="e">
        <f>#REF!</f>
        <v>#REF!</v>
      </c>
      <c r="J85" s="93">
        <f t="shared" si="15"/>
        <v>0</v>
      </c>
      <c r="K85" s="93"/>
      <c r="L85" s="93"/>
      <c r="M85" s="92"/>
    </row>
    <row r="86" spans="1:13" ht="25" customHeight="1">
      <c r="A86" s="96">
        <v>61</v>
      </c>
      <c r="B86" s="95" t="s">
        <v>130</v>
      </c>
      <c r="C86" s="94"/>
      <c r="D86" s="94" t="e">
        <f t="shared" si="16"/>
        <v>#REF!</v>
      </c>
      <c r="E86" s="94" t="e">
        <f>#REF!</f>
        <v>#REF!</v>
      </c>
      <c r="F86" s="94"/>
      <c r="G86" s="94" t="e">
        <f>#REF!</f>
        <v>#REF!</v>
      </c>
      <c r="H86" s="94"/>
      <c r="I86" s="94" t="e">
        <f>#REF!</f>
        <v>#REF!</v>
      </c>
      <c r="J86" s="93">
        <f t="shared" si="15"/>
        <v>0</v>
      </c>
      <c r="K86" s="93"/>
      <c r="L86" s="93"/>
      <c r="M86" s="92"/>
    </row>
    <row r="87" spans="1:13" ht="25" customHeight="1">
      <c r="A87" s="96">
        <v>62</v>
      </c>
      <c r="B87" s="95" t="s">
        <v>299</v>
      </c>
      <c r="C87" s="94"/>
      <c r="D87" s="94" t="e">
        <f t="shared" si="16"/>
        <v>#REF!</v>
      </c>
      <c r="E87" s="94" t="e">
        <f>#REF!</f>
        <v>#REF!</v>
      </c>
      <c r="F87" s="94"/>
      <c r="G87" s="94"/>
      <c r="H87" s="94"/>
      <c r="I87" s="94" t="e">
        <f>#REF!</f>
        <v>#REF!</v>
      </c>
      <c r="J87" s="93">
        <f t="shared" si="15"/>
        <v>0</v>
      </c>
      <c r="K87" s="93"/>
      <c r="L87" s="93"/>
      <c r="M87" s="92"/>
    </row>
    <row r="88" spans="1:13" ht="25" customHeight="1">
      <c r="A88" s="96">
        <v>63</v>
      </c>
      <c r="B88" s="95" t="s">
        <v>300</v>
      </c>
      <c r="C88" s="94"/>
      <c r="D88" s="94" t="e">
        <f t="shared" si="16"/>
        <v>#REF!</v>
      </c>
      <c r="E88" s="94" t="e">
        <f>#REF!</f>
        <v>#REF!</v>
      </c>
      <c r="F88" s="94"/>
      <c r="G88" s="94"/>
      <c r="H88" s="94"/>
      <c r="I88" s="94" t="e">
        <f>#REF!</f>
        <v>#REF!</v>
      </c>
      <c r="J88" s="93">
        <f t="shared" si="15"/>
        <v>0</v>
      </c>
      <c r="K88" s="93"/>
      <c r="L88" s="93"/>
      <c r="M88" s="92"/>
    </row>
  </sheetData>
  <mergeCells count="15">
    <mergeCell ref="C9:C12"/>
    <mergeCell ref="A5:M5"/>
    <mergeCell ref="A6:M6"/>
    <mergeCell ref="A7:M7"/>
    <mergeCell ref="A8:M8"/>
    <mergeCell ref="A9:A12"/>
    <mergeCell ref="B9:B12"/>
    <mergeCell ref="D10:H10"/>
    <mergeCell ref="J10:L10"/>
    <mergeCell ref="D9:L9"/>
    <mergeCell ref="J11:J12"/>
    <mergeCell ref="K11:L11"/>
    <mergeCell ref="D11:D12"/>
    <mergeCell ref="M9:M12"/>
    <mergeCell ref="E11:I11"/>
  </mergeCells>
  <printOptions horizontalCentered="1"/>
  <pageMargins left="0.19685039370078741" right="0.19685039370078741" top="0.59055118110236227" bottom="0.98425196850393704" header="0.51181102362204722" footer="0.51181102362204722"/>
  <pageSetup paperSize="9" scale="69" fitToHeight="0" orientation="portrait" r:id="rId1"/>
  <headerFooter differentFirst="1">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T23"/>
  <sheetViews>
    <sheetView showZeros="0" zoomScale="76" zoomScaleNormal="76" workbookViewId="0">
      <pane xSplit="2" ySplit="10" topLeftCell="C11" activePane="bottomRight" state="frozen"/>
      <selection activeCell="S8" sqref="S8:S10"/>
      <selection pane="topRight" activeCell="S8" sqref="S8:S10"/>
      <selection pane="bottomLeft" activeCell="S8" sqref="S8:S10"/>
      <selection pane="bottomRight" activeCell="S8" sqref="S8:S10"/>
    </sheetView>
  </sheetViews>
  <sheetFormatPr defaultColWidth="8.83203125" defaultRowHeight="13"/>
  <cols>
    <col min="1" max="1" width="4.25" style="197" customWidth="1"/>
    <col min="2" max="2" width="23.75" style="25" customWidth="1"/>
    <col min="3" max="4" width="7.83203125" style="197" customWidth="1"/>
    <col min="5" max="5" width="9.75" style="197" customWidth="1"/>
    <col min="6" max="6" width="10.25" style="197" hidden="1" customWidth="1"/>
    <col min="7" max="7" width="8" style="26" hidden="1" customWidth="1"/>
    <col min="8" max="8" width="10" style="26" hidden="1" customWidth="1"/>
    <col min="9" max="9" width="9.33203125" style="26" hidden="1" customWidth="1"/>
    <col min="10" max="10" width="10.75" style="27" hidden="1" customWidth="1"/>
    <col min="11" max="11" width="10.25" style="26" hidden="1" customWidth="1"/>
    <col min="12" max="12" width="10.83203125" style="197" customWidth="1"/>
    <col min="13" max="13" width="8.25" style="26" customWidth="1"/>
    <col min="14" max="14" width="7.75" style="26" customWidth="1"/>
    <col min="15" max="15" width="7.83203125" style="26" customWidth="1"/>
    <col min="16" max="16" width="8.75" style="26" customWidth="1"/>
    <col min="17" max="17" width="9" style="26" customWidth="1"/>
    <col min="18" max="18" width="8.58203125" style="26" customWidth="1"/>
    <col min="19" max="19" width="8.33203125" style="26" customWidth="1"/>
    <col min="20" max="20" width="9.75" style="26" customWidth="1"/>
    <col min="21" max="21" width="8.75" style="26" customWidth="1"/>
    <col min="22" max="22" width="12.33203125" style="26" customWidth="1"/>
    <col min="23" max="23" width="9.25" style="26" customWidth="1"/>
    <col min="24" max="24" width="8.83203125" style="26" customWidth="1"/>
    <col min="25" max="25" width="12.25" style="26" hidden="1" customWidth="1"/>
    <col min="26" max="32" width="10.75" style="27" hidden="1" customWidth="1"/>
    <col min="33" max="33" width="10.83203125" style="26" customWidth="1"/>
    <col min="34" max="34" width="11" style="26" customWidth="1"/>
    <col min="35" max="35" width="10.83203125" style="26" customWidth="1"/>
    <col min="36" max="36" width="9" style="26" customWidth="1"/>
    <col min="37" max="37" width="12.75" style="8" hidden="1" customWidth="1"/>
    <col min="38" max="39" width="15.58203125" style="8" hidden="1" customWidth="1"/>
    <col min="40" max="40" width="10.75" style="197" bestFit="1" customWidth="1"/>
    <col min="41" max="42" width="10.58203125" style="21" customWidth="1"/>
    <col min="43" max="43" width="11.33203125" style="21" bestFit="1" customWidth="1"/>
    <col min="44" max="237" width="8.83203125" style="22"/>
    <col min="238" max="238" width="5.08203125" style="22" customWidth="1"/>
    <col min="239" max="239" width="31.58203125" style="22" customWidth="1"/>
    <col min="240" max="241" width="10" style="22" customWidth="1"/>
    <col min="242" max="242" width="9.25" style="22" customWidth="1"/>
    <col min="243" max="243" width="11.83203125" style="22" customWidth="1"/>
    <col min="244" max="244" width="9.58203125" style="22" customWidth="1"/>
    <col min="245" max="245" width="11" style="22" customWidth="1"/>
    <col min="246" max="246" width="11.83203125" style="22" customWidth="1"/>
    <col min="247" max="247" width="9.33203125" style="22" customWidth="1"/>
    <col min="248" max="248" width="11" style="22" customWidth="1"/>
    <col min="249" max="249" width="11.58203125" style="22" customWidth="1"/>
    <col min="250" max="250" width="12.33203125" style="22" customWidth="1"/>
    <col min="251" max="251" width="14" style="22" customWidth="1"/>
    <col min="252" max="252" width="14.33203125" style="22" customWidth="1"/>
    <col min="253" max="254" width="11" style="22" customWidth="1"/>
    <col min="255" max="255" width="10" style="22" customWidth="1"/>
    <col min="256" max="256" width="10.58203125" style="22" customWidth="1"/>
    <col min="257" max="257" width="15" style="22" customWidth="1"/>
    <col min="258" max="258" width="10.33203125" style="22" customWidth="1"/>
    <col min="259" max="259" width="12.33203125" style="22" customWidth="1"/>
    <col min="260" max="260" width="11.33203125" style="22" customWidth="1"/>
    <col min="261" max="264" width="9.58203125" style="22" customWidth="1"/>
    <col min="265" max="265" width="10.08203125" style="22" customWidth="1"/>
    <col min="266" max="266" width="15.33203125" style="22" customWidth="1"/>
    <col min="267" max="269" width="25.58203125" style="22" customWidth="1"/>
    <col min="270" max="493" width="8.83203125" style="22"/>
    <col min="494" max="494" width="5.08203125" style="22" customWidth="1"/>
    <col min="495" max="495" width="31.58203125" style="22" customWidth="1"/>
    <col min="496" max="497" width="10" style="22" customWidth="1"/>
    <col min="498" max="498" width="9.25" style="22" customWidth="1"/>
    <col min="499" max="499" width="11.83203125" style="22" customWidth="1"/>
    <col min="500" max="500" width="9.58203125" style="22" customWidth="1"/>
    <col min="501" max="501" width="11" style="22" customWidth="1"/>
    <col min="502" max="502" width="11.83203125" style="22" customWidth="1"/>
    <col min="503" max="503" width="9.33203125" style="22" customWidth="1"/>
    <col min="504" max="504" width="11" style="22" customWidth="1"/>
    <col min="505" max="505" width="11.58203125" style="22" customWidth="1"/>
    <col min="506" max="506" width="12.33203125" style="22" customWidth="1"/>
    <col min="507" max="507" width="14" style="22" customWidth="1"/>
    <col min="508" max="508" width="14.33203125" style="22" customWidth="1"/>
    <col min="509" max="510" width="11" style="22" customWidth="1"/>
    <col min="511" max="511" width="10" style="22" customWidth="1"/>
    <col min="512" max="512" width="10.58203125" style="22" customWidth="1"/>
    <col min="513" max="513" width="15" style="22" customWidth="1"/>
    <col min="514" max="514" width="10.33203125" style="22" customWidth="1"/>
    <col min="515" max="515" width="12.33203125" style="22" customWidth="1"/>
    <col min="516" max="516" width="11.33203125" style="22" customWidth="1"/>
    <col min="517" max="520" width="9.58203125" style="22" customWidth="1"/>
    <col min="521" max="521" width="10.08203125" style="22" customWidth="1"/>
    <col min="522" max="522" width="15.33203125" style="22" customWidth="1"/>
    <col min="523" max="525" width="25.58203125" style="22" customWidth="1"/>
    <col min="526" max="749" width="8.83203125" style="22"/>
    <col min="750" max="750" width="5.08203125" style="22" customWidth="1"/>
    <col min="751" max="751" width="31.58203125" style="22" customWidth="1"/>
    <col min="752" max="753" width="10" style="22" customWidth="1"/>
    <col min="754" max="754" width="9.25" style="22" customWidth="1"/>
    <col min="755" max="755" width="11.83203125" style="22" customWidth="1"/>
    <col min="756" max="756" width="9.58203125" style="22" customWidth="1"/>
    <col min="757" max="757" width="11" style="22" customWidth="1"/>
    <col min="758" max="758" width="11.83203125" style="22" customWidth="1"/>
    <col min="759" max="759" width="9.33203125" style="22" customWidth="1"/>
    <col min="760" max="760" width="11" style="22" customWidth="1"/>
    <col min="761" max="761" width="11.58203125" style="22" customWidth="1"/>
    <col min="762" max="762" width="12.33203125" style="22" customWidth="1"/>
    <col min="763" max="763" width="14" style="22" customWidth="1"/>
    <col min="764" max="764" width="14.33203125" style="22" customWidth="1"/>
    <col min="765" max="766" width="11" style="22" customWidth="1"/>
    <col min="767" max="767" width="10" style="22" customWidth="1"/>
    <col min="768" max="768" width="10.58203125" style="22" customWidth="1"/>
    <col min="769" max="769" width="15" style="22" customWidth="1"/>
    <col min="770" max="770" width="10.33203125" style="22" customWidth="1"/>
    <col min="771" max="771" width="12.33203125" style="22" customWidth="1"/>
    <col min="772" max="772" width="11.33203125" style="22" customWidth="1"/>
    <col min="773" max="776" width="9.58203125" style="22" customWidth="1"/>
    <col min="777" max="777" width="10.08203125" style="22" customWidth="1"/>
    <col min="778" max="778" width="15.33203125" style="22" customWidth="1"/>
    <col min="779" max="781" width="25.58203125" style="22" customWidth="1"/>
    <col min="782" max="1005" width="8.83203125" style="22"/>
    <col min="1006" max="1006" width="5.08203125" style="22" customWidth="1"/>
    <col min="1007" max="1007" width="31.58203125" style="22" customWidth="1"/>
    <col min="1008" max="1009" width="10" style="22" customWidth="1"/>
    <col min="1010" max="1010" width="9.25" style="22" customWidth="1"/>
    <col min="1011" max="1011" width="11.83203125" style="22" customWidth="1"/>
    <col min="1012" max="1012" width="9.58203125" style="22" customWidth="1"/>
    <col min="1013" max="1013" width="11" style="22" customWidth="1"/>
    <col min="1014" max="1014" width="11.83203125" style="22" customWidth="1"/>
    <col min="1015" max="1015" width="9.33203125" style="22" customWidth="1"/>
    <col min="1016" max="1016" width="11" style="22" customWidth="1"/>
    <col min="1017" max="1017" width="11.58203125" style="22" customWidth="1"/>
    <col min="1018" max="1018" width="12.33203125" style="22" customWidth="1"/>
    <col min="1019" max="1019" width="14" style="22" customWidth="1"/>
    <col min="1020" max="1020" width="14.33203125" style="22" customWidth="1"/>
    <col min="1021" max="1022" width="11" style="22" customWidth="1"/>
    <col min="1023" max="1023" width="10" style="22" customWidth="1"/>
    <col min="1024" max="1024" width="10.58203125" style="22" customWidth="1"/>
    <col min="1025" max="1025" width="15" style="22" customWidth="1"/>
    <col min="1026" max="1026" width="10.33203125" style="22" customWidth="1"/>
    <col min="1027" max="1027" width="12.33203125" style="22" customWidth="1"/>
    <col min="1028" max="1028" width="11.33203125" style="22" customWidth="1"/>
    <col min="1029" max="1032" width="9.58203125" style="22" customWidth="1"/>
    <col min="1033" max="1033" width="10.08203125" style="22" customWidth="1"/>
    <col min="1034" max="1034" width="15.33203125" style="22" customWidth="1"/>
    <col min="1035" max="1037" width="25.58203125" style="22" customWidth="1"/>
    <col min="1038" max="1261" width="8.83203125" style="22"/>
    <col min="1262" max="1262" width="5.08203125" style="22" customWidth="1"/>
    <col min="1263" max="1263" width="31.58203125" style="22" customWidth="1"/>
    <col min="1264" max="1265" width="10" style="22" customWidth="1"/>
    <col min="1266" max="1266" width="9.25" style="22" customWidth="1"/>
    <col min="1267" max="1267" width="11.83203125" style="22" customWidth="1"/>
    <col min="1268" max="1268" width="9.58203125" style="22" customWidth="1"/>
    <col min="1269" max="1269" width="11" style="22" customWidth="1"/>
    <col min="1270" max="1270" width="11.83203125" style="22" customWidth="1"/>
    <col min="1271" max="1271" width="9.33203125" style="22" customWidth="1"/>
    <col min="1272" max="1272" width="11" style="22" customWidth="1"/>
    <col min="1273" max="1273" width="11.58203125" style="22" customWidth="1"/>
    <col min="1274" max="1274" width="12.33203125" style="22" customWidth="1"/>
    <col min="1275" max="1275" width="14" style="22" customWidth="1"/>
    <col min="1276" max="1276" width="14.33203125" style="22" customWidth="1"/>
    <col min="1277" max="1278" width="11" style="22" customWidth="1"/>
    <col min="1279" max="1279" width="10" style="22" customWidth="1"/>
    <col min="1280" max="1280" width="10.58203125" style="22" customWidth="1"/>
    <col min="1281" max="1281" width="15" style="22" customWidth="1"/>
    <col min="1282" max="1282" width="10.33203125" style="22" customWidth="1"/>
    <col min="1283" max="1283" width="12.33203125" style="22" customWidth="1"/>
    <col min="1284" max="1284" width="11.33203125" style="22" customWidth="1"/>
    <col min="1285" max="1288" width="9.58203125" style="22" customWidth="1"/>
    <col min="1289" max="1289" width="10.08203125" style="22" customWidth="1"/>
    <col min="1290" max="1290" width="15.33203125" style="22" customWidth="1"/>
    <col min="1291" max="1293" width="25.58203125" style="22" customWidth="1"/>
    <col min="1294" max="1517" width="8.83203125" style="22"/>
    <col min="1518" max="1518" width="5.08203125" style="22" customWidth="1"/>
    <col min="1519" max="1519" width="31.58203125" style="22" customWidth="1"/>
    <col min="1520" max="1521" width="10" style="22" customWidth="1"/>
    <col min="1522" max="1522" width="9.25" style="22" customWidth="1"/>
    <col min="1523" max="1523" width="11.83203125" style="22" customWidth="1"/>
    <col min="1524" max="1524" width="9.58203125" style="22" customWidth="1"/>
    <col min="1525" max="1525" width="11" style="22" customWidth="1"/>
    <col min="1526" max="1526" width="11.83203125" style="22" customWidth="1"/>
    <col min="1527" max="1527" width="9.33203125" style="22" customWidth="1"/>
    <col min="1528" max="1528" width="11" style="22" customWidth="1"/>
    <col min="1529" max="1529" width="11.58203125" style="22" customWidth="1"/>
    <col min="1530" max="1530" width="12.33203125" style="22" customWidth="1"/>
    <col min="1531" max="1531" width="14" style="22" customWidth="1"/>
    <col min="1532" max="1532" width="14.33203125" style="22" customWidth="1"/>
    <col min="1533" max="1534" width="11" style="22" customWidth="1"/>
    <col min="1535" max="1535" width="10" style="22" customWidth="1"/>
    <col min="1536" max="1536" width="10.58203125" style="22" customWidth="1"/>
    <col min="1537" max="1537" width="15" style="22" customWidth="1"/>
    <col min="1538" max="1538" width="10.33203125" style="22" customWidth="1"/>
    <col min="1539" max="1539" width="12.33203125" style="22" customWidth="1"/>
    <col min="1540" max="1540" width="11.33203125" style="22" customWidth="1"/>
    <col min="1541" max="1544" width="9.58203125" style="22" customWidth="1"/>
    <col min="1545" max="1545" width="10.08203125" style="22" customWidth="1"/>
    <col min="1546" max="1546" width="15.33203125" style="22" customWidth="1"/>
    <col min="1547" max="1549" width="25.58203125" style="22" customWidth="1"/>
    <col min="1550" max="1773" width="8.83203125" style="22"/>
    <col min="1774" max="1774" width="5.08203125" style="22" customWidth="1"/>
    <col min="1775" max="1775" width="31.58203125" style="22" customWidth="1"/>
    <col min="1776" max="1777" width="10" style="22" customWidth="1"/>
    <col min="1778" max="1778" width="9.25" style="22" customWidth="1"/>
    <col min="1779" max="1779" width="11.83203125" style="22" customWidth="1"/>
    <col min="1780" max="1780" width="9.58203125" style="22" customWidth="1"/>
    <col min="1781" max="1781" width="11" style="22" customWidth="1"/>
    <col min="1782" max="1782" width="11.83203125" style="22" customWidth="1"/>
    <col min="1783" max="1783" width="9.33203125" style="22" customWidth="1"/>
    <col min="1784" max="1784" width="11" style="22" customWidth="1"/>
    <col min="1785" max="1785" width="11.58203125" style="22" customWidth="1"/>
    <col min="1786" max="1786" width="12.33203125" style="22" customWidth="1"/>
    <col min="1787" max="1787" width="14" style="22" customWidth="1"/>
    <col min="1788" max="1788" width="14.33203125" style="22" customWidth="1"/>
    <col min="1789" max="1790" width="11" style="22" customWidth="1"/>
    <col min="1791" max="1791" width="10" style="22" customWidth="1"/>
    <col min="1792" max="1792" width="10.58203125" style="22" customWidth="1"/>
    <col min="1793" max="1793" width="15" style="22" customWidth="1"/>
    <col min="1794" max="1794" width="10.33203125" style="22" customWidth="1"/>
    <col min="1795" max="1795" width="12.33203125" style="22" customWidth="1"/>
    <col min="1796" max="1796" width="11.33203125" style="22" customWidth="1"/>
    <col min="1797" max="1800" width="9.58203125" style="22" customWidth="1"/>
    <col min="1801" max="1801" width="10.08203125" style="22" customWidth="1"/>
    <col min="1802" max="1802" width="15.33203125" style="22" customWidth="1"/>
    <col min="1803" max="1805" width="25.58203125" style="22" customWidth="1"/>
    <col min="1806" max="2029" width="8.83203125" style="22"/>
    <col min="2030" max="2030" width="5.08203125" style="22" customWidth="1"/>
    <col min="2031" max="2031" width="31.58203125" style="22" customWidth="1"/>
    <col min="2032" max="2033" width="10" style="22" customWidth="1"/>
    <col min="2034" max="2034" width="9.25" style="22" customWidth="1"/>
    <col min="2035" max="2035" width="11.83203125" style="22" customWidth="1"/>
    <col min="2036" max="2036" width="9.58203125" style="22" customWidth="1"/>
    <col min="2037" max="2037" width="11" style="22" customWidth="1"/>
    <col min="2038" max="2038" width="11.83203125" style="22" customWidth="1"/>
    <col min="2039" max="2039" width="9.33203125" style="22" customWidth="1"/>
    <col min="2040" max="2040" width="11" style="22" customWidth="1"/>
    <col min="2041" max="2041" width="11.58203125" style="22" customWidth="1"/>
    <col min="2042" max="2042" width="12.33203125" style="22" customWidth="1"/>
    <col min="2043" max="2043" width="14" style="22" customWidth="1"/>
    <col min="2044" max="2044" width="14.33203125" style="22" customWidth="1"/>
    <col min="2045" max="2046" width="11" style="22" customWidth="1"/>
    <col min="2047" max="2047" width="10" style="22" customWidth="1"/>
    <col min="2048" max="2048" width="10.58203125" style="22" customWidth="1"/>
    <col min="2049" max="2049" width="15" style="22" customWidth="1"/>
    <col min="2050" max="2050" width="10.33203125" style="22" customWidth="1"/>
    <col min="2051" max="2051" width="12.33203125" style="22" customWidth="1"/>
    <col min="2052" max="2052" width="11.33203125" style="22" customWidth="1"/>
    <col min="2053" max="2056" width="9.58203125" style="22" customWidth="1"/>
    <col min="2057" max="2057" width="10.08203125" style="22" customWidth="1"/>
    <col min="2058" max="2058" width="15.33203125" style="22" customWidth="1"/>
    <col min="2059" max="2061" width="25.58203125" style="22" customWidth="1"/>
    <col min="2062" max="2285" width="8.83203125" style="22"/>
    <col min="2286" max="2286" width="5.08203125" style="22" customWidth="1"/>
    <col min="2287" max="2287" width="31.58203125" style="22" customWidth="1"/>
    <col min="2288" max="2289" width="10" style="22" customWidth="1"/>
    <col min="2290" max="2290" width="9.25" style="22" customWidth="1"/>
    <col min="2291" max="2291" width="11.83203125" style="22" customWidth="1"/>
    <col min="2292" max="2292" width="9.58203125" style="22" customWidth="1"/>
    <col min="2293" max="2293" width="11" style="22" customWidth="1"/>
    <col min="2294" max="2294" width="11.83203125" style="22" customWidth="1"/>
    <col min="2295" max="2295" width="9.33203125" style="22" customWidth="1"/>
    <col min="2296" max="2296" width="11" style="22" customWidth="1"/>
    <col min="2297" max="2297" width="11.58203125" style="22" customWidth="1"/>
    <col min="2298" max="2298" width="12.33203125" style="22" customWidth="1"/>
    <col min="2299" max="2299" width="14" style="22" customWidth="1"/>
    <col min="2300" max="2300" width="14.33203125" style="22" customWidth="1"/>
    <col min="2301" max="2302" width="11" style="22" customWidth="1"/>
    <col min="2303" max="2303" width="10" style="22" customWidth="1"/>
    <col min="2304" max="2304" width="10.58203125" style="22" customWidth="1"/>
    <col min="2305" max="2305" width="15" style="22" customWidth="1"/>
    <col min="2306" max="2306" width="10.33203125" style="22" customWidth="1"/>
    <col min="2307" max="2307" width="12.33203125" style="22" customWidth="1"/>
    <col min="2308" max="2308" width="11.33203125" style="22" customWidth="1"/>
    <col min="2309" max="2312" width="9.58203125" style="22" customWidth="1"/>
    <col min="2313" max="2313" width="10.08203125" style="22" customWidth="1"/>
    <col min="2314" max="2314" width="15.33203125" style="22" customWidth="1"/>
    <col min="2315" max="2317" width="25.58203125" style="22" customWidth="1"/>
    <col min="2318" max="2541" width="8.83203125" style="22"/>
    <col min="2542" max="2542" width="5.08203125" style="22" customWidth="1"/>
    <col min="2543" max="2543" width="31.58203125" style="22" customWidth="1"/>
    <col min="2544" max="2545" width="10" style="22" customWidth="1"/>
    <col min="2546" max="2546" width="9.25" style="22" customWidth="1"/>
    <col min="2547" max="2547" width="11.83203125" style="22" customWidth="1"/>
    <col min="2548" max="2548" width="9.58203125" style="22" customWidth="1"/>
    <col min="2549" max="2549" width="11" style="22" customWidth="1"/>
    <col min="2550" max="2550" width="11.83203125" style="22" customWidth="1"/>
    <col min="2551" max="2551" width="9.33203125" style="22" customWidth="1"/>
    <col min="2552" max="2552" width="11" style="22" customWidth="1"/>
    <col min="2553" max="2553" width="11.58203125" style="22" customWidth="1"/>
    <col min="2554" max="2554" width="12.33203125" style="22" customWidth="1"/>
    <col min="2555" max="2555" width="14" style="22" customWidth="1"/>
    <col min="2556" max="2556" width="14.33203125" style="22" customWidth="1"/>
    <col min="2557" max="2558" width="11" style="22" customWidth="1"/>
    <col min="2559" max="2559" width="10" style="22" customWidth="1"/>
    <col min="2560" max="2560" width="10.58203125" style="22" customWidth="1"/>
    <col min="2561" max="2561" width="15" style="22" customWidth="1"/>
    <col min="2562" max="2562" width="10.33203125" style="22" customWidth="1"/>
    <col min="2563" max="2563" width="12.33203125" style="22" customWidth="1"/>
    <col min="2564" max="2564" width="11.33203125" style="22" customWidth="1"/>
    <col min="2565" max="2568" width="9.58203125" style="22" customWidth="1"/>
    <col min="2569" max="2569" width="10.08203125" style="22" customWidth="1"/>
    <col min="2570" max="2570" width="15.33203125" style="22" customWidth="1"/>
    <col min="2571" max="2573" width="25.58203125" style="22" customWidth="1"/>
    <col min="2574" max="2797" width="8.83203125" style="22"/>
    <col min="2798" max="2798" width="5.08203125" style="22" customWidth="1"/>
    <col min="2799" max="2799" width="31.58203125" style="22" customWidth="1"/>
    <col min="2800" max="2801" width="10" style="22" customWidth="1"/>
    <col min="2802" max="2802" width="9.25" style="22" customWidth="1"/>
    <col min="2803" max="2803" width="11.83203125" style="22" customWidth="1"/>
    <col min="2804" max="2804" width="9.58203125" style="22" customWidth="1"/>
    <col min="2805" max="2805" width="11" style="22" customWidth="1"/>
    <col min="2806" max="2806" width="11.83203125" style="22" customWidth="1"/>
    <col min="2807" max="2807" width="9.33203125" style="22" customWidth="1"/>
    <col min="2808" max="2808" width="11" style="22" customWidth="1"/>
    <col min="2809" max="2809" width="11.58203125" style="22" customWidth="1"/>
    <col min="2810" max="2810" width="12.33203125" style="22" customWidth="1"/>
    <col min="2811" max="2811" width="14" style="22" customWidth="1"/>
    <col min="2812" max="2812" width="14.33203125" style="22" customWidth="1"/>
    <col min="2813" max="2814" width="11" style="22" customWidth="1"/>
    <col min="2815" max="2815" width="10" style="22" customWidth="1"/>
    <col min="2816" max="2816" width="10.58203125" style="22" customWidth="1"/>
    <col min="2817" max="2817" width="15" style="22" customWidth="1"/>
    <col min="2818" max="2818" width="10.33203125" style="22" customWidth="1"/>
    <col min="2819" max="2819" width="12.33203125" style="22" customWidth="1"/>
    <col min="2820" max="2820" width="11.33203125" style="22" customWidth="1"/>
    <col min="2821" max="2824" width="9.58203125" style="22" customWidth="1"/>
    <col min="2825" max="2825" width="10.08203125" style="22" customWidth="1"/>
    <col min="2826" max="2826" width="15.33203125" style="22" customWidth="1"/>
    <col min="2827" max="2829" width="25.58203125" style="22" customWidth="1"/>
    <col min="2830" max="3053" width="8.83203125" style="22"/>
    <col min="3054" max="3054" width="5.08203125" style="22" customWidth="1"/>
    <col min="3055" max="3055" width="31.58203125" style="22" customWidth="1"/>
    <col min="3056" max="3057" width="10" style="22" customWidth="1"/>
    <col min="3058" max="3058" width="9.25" style="22" customWidth="1"/>
    <col min="3059" max="3059" width="11.83203125" style="22" customWidth="1"/>
    <col min="3060" max="3060" width="9.58203125" style="22" customWidth="1"/>
    <col min="3061" max="3061" width="11" style="22" customWidth="1"/>
    <col min="3062" max="3062" width="11.83203125" style="22" customWidth="1"/>
    <col min="3063" max="3063" width="9.33203125" style="22" customWidth="1"/>
    <col min="3064" max="3064" width="11" style="22" customWidth="1"/>
    <col min="3065" max="3065" width="11.58203125" style="22" customWidth="1"/>
    <col min="3066" max="3066" width="12.33203125" style="22" customWidth="1"/>
    <col min="3067" max="3067" width="14" style="22" customWidth="1"/>
    <col min="3068" max="3068" width="14.33203125" style="22" customWidth="1"/>
    <col min="3069" max="3070" width="11" style="22" customWidth="1"/>
    <col min="3071" max="3071" width="10" style="22" customWidth="1"/>
    <col min="3072" max="3072" width="10.58203125" style="22" customWidth="1"/>
    <col min="3073" max="3073" width="15" style="22" customWidth="1"/>
    <col min="3074" max="3074" width="10.33203125" style="22" customWidth="1"/>
    <col min="3075" max="3075" width="12.33203125" style="22" customWidth="1"/>
    <col min="3076" max="3076" width="11.33203125" style="22" customWidth="1"/>
    <col min="3077" max="3080" width="9.58203125" style="22" customWidth="1"/>
    <col min="3081" max="3081" width="10.08203125" style="22" customWidth="1"/>
    <col min="3082" max="3082" width="15.33203125" style="22" customWidth="1"/>
    <col min="3083" max="3085" width="25.58203125" style="22" customWidth="1"/>
    <col min="3086" max="3309" width="8.83203125" style="22"/>
    <col min="3310" max="3310" width="5.08203125" style="22" customWidth="1"/>
    <col min="3311" max="3311" width="31.58203125" style="22" customWidth="1"/>
    <col min="3312" max="3313" width="10" style="22" customWidth="1"/>
    <col min="3314" max="3314" width="9.25" style="22" customWidth="1"/>
    <col min="3315" max="3315" width="11.83203125" style="22" customWidth="1"/>
    <col min="3316" max="3316" width="9.58203125" style="22" customWidth="1"/>
    <col min="3317" max="3317" width="11" style="22" customWidth="1"/>
    <col min="3318" max="3318" width="11.83203125" style="22" customWidth="1"/>
    <col min="3319" max="3319" width="9.33203125" style="22" customWidth="1"/>
    <col min="3320" max="3320" width="11" style="22" customWidth="1"/>
    <col min="3321" max="3321" width="11.58203125" style="22" customWidth="1"/>
    <col min="3322" max="3322" width="12.33203125" style="22" customWidth="1"/>
    <col min="3323" max="3323" width="14" style="22" customWidth="1"/>
    <col min="3324" max="3324" width="14.33203125" style="22" customWidth="1"/>
    <col min="3325" max="3326" width="11" style="22" customWidth="1"/>
    <col min="3327" max="3327" width="10" style="22" customWidth="1"/>
    <col min="3328" max="3328" width="10.58203125" style="22" customWidth="1"/>
    <col min="3329" max="3329" width="15" style="22" customWidth="1"/>
    <col min="3330" max="3330" width="10.33203125" style="22" customWidth="1"/>
    <col min="3331" max="3331" width="12.33203125" style="22" customWidth="1"/>
    <col min="3332" max="3332" width="11.33203125" style="22" customWidth="1"/>
    <col min="3333" max="3336" width="9.58203125" style="22" customWidth="1"/>
    <col min="3337" max="3337" width="10.08203125" style="22" customWidth="1"/>
    <col min="3338" max="3338" width="15.33203125" style="22" customWidth="1"/>
    <col min="3339" max="3341" width="25.58203125" style="22" customWidth="1"/>
    <col min="3342" max="3565" width="8.83203125" style="22"/>
    <col min="3566" max="3566" width="5.08203125" style="22" customWidth="1"/>
    <col min="3567" max="3567" width="31.58203125" style="22" customWidth="1"/>
    <col min="3568" max="3569" width="10" style="22" customWidth="1"/>
    <col min="3570" max="3570" width="9.25" style="22" customWidth="1"/>
    <col min="3571" max="3571" width="11.83203125" style="22" customWidth="1"/>
    <col min="3572" max="3572" width="9.58203125" style="22" customWidth="1"/>
    <col min="3573" max="3573" width="11" style="22" customWidth="1"/>
    <col min="3574" max="3574" width="11.83203125" style="22" customWidth="1"/>
    <col min="3575" max="3575" width="9.33203125" style="22" customWidth="1"/>
    <col min="3576" max="3576" width="11" style="22" customWidth="1"/>
    <col min="3577" max="3577" width="11.58203125" style="22" customWidth="1"/>
    <col min="3578" max="3578" width="12.33203125" style="22" customWidth="1"/>
    <col min="3579" max="3579" width="14" style="22" customWidth="1"/>
    <col min="3580" max="3580" width="14.33203125" style="22" customWidth="1"/>
    <col min="3581" max="3582" width="11" style="22" customWidth="1"/>
    <col min="3583" max="3583" width="10" style="22" customWidth="1"/>
    <col min="3584" max="3584" width="10.58203125" style="22" customWidth="1"/>
    <col min="3585" max="3585" width="15" style="22" customWidth="1"/>
    <col min="3586" max="3586" width="10.33203125" style="22" customWidth="1"/>
    <col min="3587" max="3587" width="12.33203125" style="22" customWidth="1"/>
    <col min="3588" max="3588" width="11.33203125" style="22" customWidth="1"/>
    <col min="3589" max="3592" width="9.58203125" style="22" customWidth="1"/>
    <col min="3593" max="3593" width="10.08203125" style="22" customWidth="1"/>
    <col min="3594" max="3594" width="15.33203125" style="22" customWidth="1"/>
    <col min="3595" max="3597" width="25.58203125" style="22" customWidth="1"/>
    <col min="3598" max="3821" width="8.83203125" style="22"/>
    <col min="3822" max="3822" width="5.08203125" style="22" customWidth="1"/>
    <col min="3823" max="3823" width="31.58203125" style="22" customWidth="1"/>
    <col min="3824" max="3825" width="10" style="22" customWidth="1"/>
    <col min="3826" max="3826" width="9.25" style="22" customWidth="1"/>
    <col min="3827" max="3827" width="11.83203125" style="22" customWidth="1"/>
    <col min="3828" max="3828" width="9.58203125" style="22" customWidth="1"/>
    <col min="3829" max="3829" width="11" style="22" customWidth="1"/>
    <col min="3830" max="3830" width="11.83203125" style="22" customWidth="1"/>
    <col min="3831" max="3831" width="9.33203125" style="22" customWidth="1"/>
    <col min="3832" max="3832" width="11" style="22" customWidth="1"/>
    <col min="3833" max="3833" width="11.58203125" style="22" customWidth="1"/>
    <col min="3834" max="3834" width="12.33203125" style="22" customWidth="1"/>
    <col min="3835" max="3835" width="14" style="22" customWidth="1"/>
    <col min="3836" max="3836" width="14.33203125" style="22" customWidth="1"/>
    <col min="3837" max="3838" width="11" style="22" customWidth="1"/>
    <col min="3839" max="3839" width="10" style="22" customWidth="1"/>
    <col min="3840" max="3840" width="10.58203125" style="22" customWidth="1"/>
    <col min="3841" max="3841" width="15" style="22" customWidth="1"/>
    <col min="3842" max="3842" width="10.33203125" style="22" customWidth="1"/>
    <col min="3843" max="3843" width="12.33203125" style="22" customWidth="1"/>
    <col min="3844" max="3844" width="11.33203125" style="22" customWidth="1"/>
    <col min="3845" max="3848" width="9.58203125" style="22" customWidth="1"/>
    <col min="3849" max="3849" width="10.08203125" style="22" customWidth="1"/>
    <col min="3850" max="3850" width="15.33203125" style="22" customWidth="1"/>
    <col min="3851" max="3853" width="25.58203125" style="22" customWidth="1"/>
    <col min="3854" max="4077" width="8.83203125" style="22"/>
    <col min="4078" max="4078" width="5.08203125" style="22" customWidth="1"/>
    <col min="4079" max="4079" width="31.58203125" style="22" customWidth="1"/>
    <col min="4080" max="4081" width="10" style="22" customWidth="1"/>
    <col min="4082" max="4082" width="9.25" style="22" customWidth="1"/>
    <col min="4083" max="4083" width="11.83203125" style="22" customWidth="1"/>
    <col min="4084" max="4084" width="9.58203125" style="22" customWidth="1"/>
    <col min="4085" max="4085" width="11" style="22" customWidth="1"/>
    <col min="4086" max="4086" width="11.83203125" style="22" customWidth="1"/>
    <col min="4087" max="4087" width="9.33203125" style="22" customWidth="1"/>
    <col min="4088" max="4088" width="11" style="22" customWidth="1"/>
    <col min="4089" max="4089" width="11.58203125" style="22" customWidth="1"/>
    <col min="4090" max="4090" width="12.33203125" style="22" customWidth="1"/>
    <col min="4091" max="4091" width="14" style="22" customWidth="1"/>
    <col min="4092" max="4092" width="14.33203125" style="22" customWidth="1"/>
    <col min="4093" max="4094" width="11" style="22" customWidth="1"/>
    <col min="4095" max="4095" width="10" style="22" customWidth="1"/>
    <col min="4096" max="4096" width="10.58203125" style="22" customWidth="1"/>
    <col min="4097" max="4097" width="15" style="22" customWidth="1"/>
    <col min="4098" max="4098" width="10.33203125" style="22" customWidth="1"/>
    <col min="4099" max="4099" width="12.33203125" style="22" customWidth="1"/>
    <col min="4100" max="4100" width="11.33203125" style="22" customWidth="1"/>
    <col min="4101" max="4104" width="9.58203125" style="22" customWidth="1"/>
    <col min="4105" max="4105" width="10.08203125" style="22" customWidth="1"/>
    <col min="4106" max="4106" width="15.33203125" style="22" customWidth="1"/>
    <col min="4107" max="4109" width="25.58203125" style="22" customWidth="1"/>
    <col min="4110" max="4333" width="8.83203125" style="22"/>
    <col min="4334" max="4334" width="5.08203125" style="22" customWidth="1"/>
    <col min="4335" max="4335" width="31.58203125" style="22" customWidth="1"/>
    <col min="4336" max="4337" width="10" style="22" customWidth="1"/>
    <col min="4338" max="4338" width="9.25" style="22" customWidth="1"/>
    <col min="4339" max="4339" width="11.83203125" style="22" customWidth="1"/>
    <col min="4340" max="4340" width="9.58203125" style="22" customWidth="1"/>
    <col min="4341" max="4341" width="11" style="22" customWidth="1"/>
    <col min="4342" max="4342" width="11.83203125" style="22" customWidth="1"/>
    <col min="4343" max="4343" width="9.33203125" style="22" customWidth="1"/>
    <col min="4344" max="4344" width="11" style="22" customWidth="1"/>
    <col min="4345" max="4345" width="11.58203125" style="22" customWidth="1"/>
    <col min="4346" max="4346" width="12.33203125" style="22" customWidth="1"/>
    <col min="4347" max="4347" width="14" style="22" customWidth="1"/>
    <col min="4348" max="4348" width="14.33203125" style="22" customWidth="1"/>
    <col min="4349" max="4350" width="11" style="22" customWidth="1"/>
    <col min="4351" max="4351" width="10" style="22" customWidth="1"/>
    <col min="4352" max="4352" width="10.58203125" style="22" customWidth="1"/>
    <col min="4353" max="4353" width="15" style="22" customWidth="1"/>
    <col min="4354" max="4354" width="10.33203125" style="22" customWidth="1"/>
    <col min="4355" max="4355" width="12.33203125" style="22" customWidth="1"/>
    <col min="4356" max="4356" width="11.33203125" style="22" customWidth="1"/>
    <col min="4357" max="4360" width="9.58203125" style="22" customWidth="1"/>
    <col min="4361" max="4361" width="10.08203125" style="22" customWidth="1"/>
    <col min="4362" max="4362" width="15.33203125" style="22" customWidth="1"/>
    <col min="4363" max="4365" width="25.58203125" style="22" customWidth="1"/>
    <col min="4366" max="4589" width="8.83203125" style="22"/>
    <col min="4590" max="4590" width="5.08203125" style="22" customWidth="1"/>
    <col min="4591" max="4591" width="31.58203125" style="22" customWidth="1"/>
    <col min="4592" max="4593" width="10" style="22" customWidth="1"/>
    <col min="4594" max="4594" width="9.25" style="22" customWidth="1"/>
    <col min="4595" max="4595" width="11.83203125" style="22" customWidth="1"/>
    <col min="4596" max="4596" width="9.58203125" style="22" customWidth="1"/>
    <col min="4597" max="4597" width="11" style="22" customWidth="1"/>
    <col min="4598" max="4598" width="11.83203125" style="22" customWidth="1"/>
    <col min="4599" max="4599" width="9.33203125" style="22" customWidth="1"/>
    <col min="4600" max="4600" width="11" style="22" customWidth="1"/>
    <col min="4601" max="4601" width="11.58203125" style="22" customWidth="1"/>
    <col min="4602" max="4602" width="12.33203125" style="22" customWidth="1"/>
    <col min="4603" max="4603" width="14" style="22" customWidth="1"/>
    <col min="4604" max="4604" width="14.33203125" style="22" customWidth="1"/>
    <col min="4605" max="4606" width="11" style="22" customWidth="1"/>
    <col min="4607" max="4607" width="10" style="22" customWidth="1"/>
    <col min="4608" max="4608" width="10.58203125" style="22" customWidth="1"/>
    <col min="4609" max="4609" width="15" style="22" customWidth="1"/>
    <col min="4610" max="4610" width="10.33203125" style="22" customWidth="1"/>
    <col min="4611" max="4611" width="12.33203125" style="22" customWidth="1"/>
    <col min="4612" max="4612" width="11.33203125" style="22" customWidth="1"/>
    <col min="4613" max="4616" width="9.58203125" style="22" customWidth="1"/>
    <col min="4617" max="4617" width="10.08203125" style="22" customWidth="1"/>
    <col min="4618" max="4618" width="15.33203125" style="22" customWidth="1"/>
    <col min="4619" max="4621" width="25.58203125" style="22" customWidth="1"/>
    <col min="4622" max="4845" width="8.83203125" style="22"/>
    <col min="4846" max="4846" width="5.08203125" style="22" customWidth="1"/>
    <col min="4847" max="4847" width="31.58203125" style="22" customWidth="1"/>
    <col min="4848" max="4849" width="10" style="22" customWidth="1"/>
    <col min="4850" max="4850" width="9.25" style="22" customWidth="1"/>
    <col min="4851" max="4851" width="11.83203125" style="22" customWidth="1"/>
    <col min="4852" max="4852" width="9.58203125" style="22" customWidth="1"/>
    <col min="4853" max="4853" width="11" style="22" customWidth="1"/>
    <col min="4854" max="4854" width="11.83203125" style="22" customWidth="1"/>
    <col min="4855" max="4855" width="9.33203125" style="22" customWidth="1"/>
    <col min="4856" max="4856" width="11" style="22" customWidth="1"/>
    <col min="4857" max="4857" width="11.58203125" style="22" customWidth="1"/>
    <col min="4858" max="4858" width="12.33203125" style="22" customWidth="1"/>
    <col min="4859" max="4859" width="14" style="22" customWidth="1"/>
    <col min="4860" max="4860" width="14.33203125" style="22" customWidth="1"/>
    <col min="4861" max="4862" width="11" style="22" customWidth="1"/>
    <col min="4863" max="4863" width="10" style="22" customWidth="1"/>
    <col min="4864" max="4864" width="10.58203125" style="22" customWidth="1"/>
    <col min="4865" max="4865" width="15" style="22" customWidth="1"/>
    <col min="4866" max="4866" width="10.33203125" style="22" customWidth="1"/>
    <col min="4867" max="4867" width="12.33203125" style="22" customWidth="1"/>
    <col min="4868" max="4868" width="11.33203125" style="22" customWidth="1"/>
    <col min="4869" max="4872" width="9.58203125" style="22" customWidth="1"/>
    <col min="4873" max="4873" width="10.08203125" style="22" customWidth="1"/>
    <col min="4874" max="4874" width="15.33203125" style="22" customWidth="1"/>
    <col min="4875" max="4877" width="25.58203125" style="22" customWidth="1"/>
    <col min="4878" max="5101" width="8.83203125" style="22"/>
    <col min="5102" max="5102" width="5.08203125" style="22" customWidth="1"/>
    <col min="5103" max="5103" width="31.58203125" style="22" customWidth="1"/>
    <col min="5104" max="5105" width="10" style="22" customWidth="1"/>
    <col min="5106" max="5106" width="9.25" style="22" customWidth="1"/>
    <col min="5107" max="5107" width="11.83203125" style="22" customWidth="1"/>
    <col min="5108" max="5108" width="9.58203125" style="22" customWidth="1"/>
    <col min="5109" max="5109" width="11" style="22" customWidth="1"/>
    <col min="5110" max="5110" width="11.83203125" style="22" customWidth="1"/>
    <col min="5111" max="5111" width="9.33203125" style="22" customWidth="1"/>
    <col min="5112" max="5112" width="11" style="22" customWidth="1"/>
    <col min="5113" max="5113" width="11.58203125" style="22" customWidth="1"/>
    <col min="5114" max="5114" width="12.33203125" style="22" customWidth="1"/>
    <col min="5115" max="5115" width="14" style="22" customWidth="1"/>
    <col min="5116" max="5116" width="14.33203125" style="22" customWidth="1"/>
    <col min="5117" max="5118" width="11" style="22" customWidth="1"/>
    <col min="5119" max="5119" width="10" style="22" customWidth="1"/>
    <col min="5120" max="5120" width="10.58203125" style="22" customWidth="1"/>
    <col min="5121" max="5121" width="15" style="22" customWidth="1"/>
    <col min="5122" max="5122" width="10.33203125" style="22" customWidth="1"/>
    <col min="5123" max="5123" width="12.33203125" style="22" customWidth="1"/>
    <col min="5124" max="5124" width="11.33203125" style="22" customWidth="1"/>
    <col min="5125" max="5128" width="9.58203125" style="22" customWidth="1"/>
    <col min="5129" max="5129" width="10.08203125" style="22" customWidth="1"/>
    <col min="5130" max="5130" width="15.33203125" style="22" customWidth="1"/>
    <col min="5131" max="5133" width="25.58203125" style="22" customWidth="1"/>
    <col min="5134" max="5357" width="8.83203125" style="22"/>
    <col min="5358" max="5358" width="5.08203125" style="22" customWidth="1"/>
    <col min="5359" max="5359" width="31.58203125" style="22" customWidth="1"/>
    <col min="5360" max="5361" width="10" style="22" customWidth="1"/>
    <col min="5362" max="5362" width="9.25" style="22" customWidth="1"/>
    <col min="5363" max="5363" width="11.83203125" style="22" customWidth="1"/>
    <col min="5364" max="5364" width="9.58203125" style="22" customWidth="1"/>
    <col min="5365" max="5365" width="11" style="22" customWidth="1"/>
    <col min="5366" max="5366" width="11.83203125" style="22" customWidth="1"/>
    <col min="5367" max="5367" width="9.33203125" style="22" customWidth="1"/>
    <col min="5368" max="5368" width="11" style="22" customWidth="1"/>
    <col min="5369" max="5369" width="11.58203125" style="22" customWidth="1"/>
    <col min="5370" max="5370" width="12.33203125" style="22" customWidth="1"/>
    <col min="5371" max="5371" width="14" style="22" customWidth="1"/>
    <col min="5372" max="5372" width="14.33203125" style="22" customWidth="1"/>
    <col min="5373" max="5374" width="11" style="22" customWidth="1"/>
    <col min="5375" max="5375" width="10" style="22" customWidth="1"/>
    <col min="5376" max="5376" width="10.58203125" style="22" customWidth="1"/>
    <col min="5377" max="5377" width="15" style="22" customWidth="1"/>
    <col min="5378" max="5378" width="10.33203125" style="22" customWidth="1"/>
    <col min="5379" max="5379" width="12.33203125" style="22" customWidth="1"/>
    <col min="5380" max="5380" width="11.33203125" style="22" customWidth="1"/>
    <col min="5381" max="5384" width="9.58203125" style="22" customWidth="1"/>
    <col min="5385" max="5385" width="10.08203125" style="22" customWidth="1"/>
    <col min="5386" max="5386" width="15.33203125" style="22" customWidth="1"/>
    <col min="5387" max="5389" width="25.58203125" style="22" customWidth="1"/>
    <col min="5390" max="5613" width="8.83203125" style="22"/>
    <col min="5614" max="5614" width="5.08203125" style="22" customWidth="1"/>
    <col min="5615" max="5615" width="31.58203125" style="22" customWidth="1"/>
    <col min="5616" max="5617" width="10" style="22" customWidth="1"/>
    <col min="5618" max="5618" width="9.25" style="22" customWidth="1"/>
    <col min="5619" max="5619" width="11.83203125" style="22" customWidth="1"/>
    <col min="5620" max="5620" width="9.58203125" style="22" customWidth="1"/>
    <col min="5621" max="5621" width="11" style="22" customWidth="1"/>
    <col min="5622" max="5622" width="11.83203125" style="22" customWidth="1"/>
    <col min="5623" max="5623" width="9.33203125" style="22" customWidth="1"/>
    <col min="5624" max="5624" width="11" style="22" customWidth="1"/>
    <col min="5625" max="5625" width="11.58203125" style="22" customWidth="1"/>
    <col min="5626" max="5626" width="12.33203125" style="22" customWidth="1"/>
    <col min="5627" max="5627" width="14" style="22" customWidth="1"/>
    <col min="5628" max="5628" width="14.33203125" style="22" customWidth="1"/>
    <col min="5629" max="5630" width="11" style="22" customWidth="1"/>
    <col min="5631" max="5631" width="10" style="22" customWidth="1"/>
    <col min="5632" max="5632" width="10.58203125" style="22" customWidth="1"/>
    <col min="5633" max="5633" width="15" style="22" customWidth="1"/>
    <col min="5634" max="5634" width="10.33203125" style="22" customWidth="1"/>
    <col min="5635" max="5635" width="12.33203125" style="22" customWidth="1"/>
    <col min="5636" max="5636" width="11.33203125" style="22" customWidth="1"/>
    <col min="5637" max="5640" width="9.58203125" style="22" customWidth="1"/>
    <col min="5641" max="5641" width="10.08203125" style="22" customWidth="1"/>
    <col min="5642" max="5642" width="15.33203125" style="22" customWidth="1"/>
    <col min="5643" max="5645" width="25.58203125" style="22" customWidth="1"/>
    <col min="5646" max="5869" width="8.83203125" style="22"/>
    <col min="5870" max="5870" width="5.08203125" style="22" customWidth="1"/>
    <col min="5871" max="5871" width="31.58203125" style="22" customWidth="1"/>
    <col min="5872" max="5873" width="10" style="22" customWidth="1"/>
    <col min="5874" max="5874" width="9.25" style="22" customWidth="1"/>
    <col min="5875" max="5875" width="11.83203125" style="22" customWidth="1"/>
    <col min="5876" max="5876" width="9.58203125" style="22" customWidth="1"/>
    <col min="5877" max="5877" width="11" style="22" customWidth="1"/>
    <col min="5878" max="5878" width="11.83203125" style="22" customWidth="1"/>
    <col min="5879" max="5879" width="9.33203125" style="22" customWidth="1"/>
    <col min="5880" max="5880" width="11" style="22" customWidth="1"/>
    <col min="5881" max="5881" width="11.58203125" style="22" customWidth="1"/>
    <col min="5882" max="5882" width="12.33203125" style="22" customWidth="1"/>
    <col min="5883" max="5883" width="14" style="22" customWidth="1"/>
    <col min="5884" max="5884" width="14.33203125" style="22" customWidth="1"/>
    <col min="5885" max="5886" width="11" style="22" customWidth="1"/>
    <col min="5887" max="5887" width="10" style="22" customWidth="1"/>
    <col min="5888" max="5888" width="10.58203125" style="22" customWidth="1"/>
    <col min="5889" max="5889" width="15" style="22" customWidth="1"/>
    <col min="5890" max="5890" width="10.33203125" style="22" customWidth="1"/>
    <col min="5891" max="5891" width="12.33203125" style="22" customWidth="1"/>
    <col min="5892" max="5892" width="11.33203125" style="22" customWidth="1"/>
    <col min="5893" max="5896" width="9.58203125" style="22" customWidth="1"/>
    <col min="5897" max="5897" width="10.08203125" style="22" customWidth="1"/>
    <col min="5898" max="5898" width="15.33203125" style="22" customWidth="1"/>
    <col min="5899" max="5901" width="25.58203125" style="22" customWidth="1"/>
    <col min="5902" max="6125" width="8.83203125" style="22"/>
    <col min="6126" max="6126" width="5.08203125" style="22" customWidth="1"/>
    <col min="6127" max="6127" width="31.58203125" style="22" customWidth="1"/>
    <col min="6128" max="6129" width="10" style="22" customWidth="1"/>
    <col min="6130" max="6130" width="9.25" style="22" customWidth="1"/>
    <col min="6131" max="6131" width="11.83203125" style="22" customWidth="1"/>
    <col min="6132" max="6132" width="9.58203125" style="22" customWidth="1"/>
    <col min="6133" max="6133" width="11" style="22" customWidth="1"/>
    <col min="6134" max="6134" width="11.83203125" style="22" customWidth="1"/>
    <col min="6135" max="6135" width="9.33203125" style="22" customWidth="1"/>
    <col min="6136" max="6136" width="11" style="22" customWidth="1"/>
    <col min="6137" max="6137" width="11.58203125" style="22" customWidth="1"/>
    <col min="6138" max="6138" width="12.33203125" style="22" customWidth="1"/>
    <col min="6139" max="6139" width="14" style="22" customWidth="1"/>
    <col min="6140" max="6140" width="14.33203125" style="22" customWidth="1"/>
    <col min="6141" max="6142" width="11" style="22" customWidth="1"/>
    <col min="6143" max="6143" width="10" style="22" customWidth="1"/>
    <col min="6144" max="6144" width="10.58203125" style="22" customWidth="1"/>
    <col min="6145" max="6145" width="15" style="22" customWidth="1"/>
    <col min="6146" max="6146" width="10.33203125" style="22" customWidth="1"/>
    <col min="6147" max="6147" width="12.33203125" style="22" customWidth="1"/>
    <col min="6148" max="6148" width="11.33203125" style="22" customWidth="1"/>
    <col min="6149" max="6152" width="9.58203125" style="22" customWidth="1"/>
    <col min="6153" max="6153" width="10.08203125" style="22" customWidth="1"/>
    <col min="6154" max="6154" width="15.33203125" style="22" customWidth="1"/>
    <col min="6155" max="6157" width="25.58203125" style="22" customWidth="1"/>
    <col min="6158" max="6381" width="8.83203125" style="22"/>
    <col min="6382" max="6382" width="5.08203125" style="22" customWidth="1"/>
    <col min="6383" max="6383" width="31.58203125" style="22" customWidth="1"/>
    <col min="6384" max="6385" width="10" style="22" customWidth="1"/>
    <col min="6386" max="6386" width="9.25" style="22" customWidth="1"/>
    <col min="6387" max="6387" width="11.83203125" style="22" customWidth="1"/>
    <col min="6388" max="6388" width="9.58203125" style="22" customWidth="1"/>
    <col min="6389" max="6389" width="11" style="22" customWidth="1"/>
    <col min="6390" max="6390" width="11.83203125" style="22" customWidth="1"/>
    <col min="6391" max="6391" width="9.33203125" style="22" customWidth="1"/>
    <col min="6392" max="6392" width="11" style="22" customWidth="1"/>
    <col min="6393" max="6393" width="11.58203125" style="22" customWidth="1"/>
    <col min="6394" max="6394" width="12.33203125" style="22" customWidth="1"/>
    <col min="6395" max="6395" width="14" style="22" customWidth="1"/>
    <col min="6396" max="6396" width="14.33203125" style="22" customWidth="1"/>
    <col min="6397" max="6398" width="11" style="22" customWidth="1"/>
    <col min="6399" max="6399" width="10" style="22" customWidth="1"/>
    <col min="6400" max="6400" width="10.58203125" style="22" customWidth="1"/>
    <col min="6401" max="6401" width="15" style="22" customWidth="1"/>
    <col min="6402" max="6402" width="10.33203125" style="22" customWidth="1"/>
    <col min="6403" max="6403" width="12.33203125" style="22" customWidth="1"/>
    <col min="6404" max="6404" width="11.33203125" style="22" customWidth="1"/>
    <col min="6405" max="6408" width="9.58203125" style="22" customWidth="1"/>
    <col min="6409" max="6409" width="10.08203125" style="22" customWidth="1"/>
    <col min="6410" max="6410" width="15.33203125" style="22" customWidth="1"/>
    <col min="6411" max="6413" width="25.58203125" style="22" customWidth="1"/>
    <col min="6414" max="6637" width="8.83203125" style="22"/>
    <col min="6638" max="6638" width="5.08203125" style="22" customWidth="1"/>
    <col min="6639" max="6639" width="31.58203125" style="22" customWidth="1"/>
    <col min="6640" max="6641" width="10" style="22" customWidth="1"/>
    <col min="6642" max="6642" width="9.25" style="22" customWidth="1"/>
    <col min="6643" max="6643" width="11.83203125" style="22" customWidth="1"/>
    <col min="6644" max="6644" width="9.58203125" style="22" customWidth="1"/>
    <col min="6645" max="6645" width="11" style="22" customWidth="1"/>
    <col min="6646" max="6646" width="11.83203125" style="22" customWidth="1"/>
    <col min="6647" max="6647" width="9.33203125" style="22" customWidth="1"/>
    <col min="6648" max="6648" width="11" style="22" customWidth="1"/>
    <col min="6649" max="6649" width="11.58203125" style="22" customWidth="1"/>
    <col min="6650" max="6650" width="12.33203125" style="22" customWidth="1"/>
    <col min="6651" max="6651" width="14" style="22" customWidth="1"/>
    <col min="6652" max="6652" width="14.33203125" style="22" customWidth="1"/>
    <col min="6653" max="6654" width="11" style="22" customWidth="1"/>
    <col min="6655" max="6655" width="10" style="22" customWidth="1"/>
    <col min="6656" max="6656" width="10.58203125" style="22" customWidth="1"/>
    <col min="6657" max="6657" width="15" style="22" customWidth="1"/>
    <col min="6658" max="6658" width="10.33203125" style="22" customWidth="1"/>
    <col min="6659" max="6659" width="12.33203125" style="22" customWidth="1"/>
    <col min="6660" max="6660" width="11.33203125" style="22" customWidth="1"/>
    <col min="6661" max="6664" width="9.58203125" style="22" customWidth="1"/>
    <col min="6665" max="6665" width="10.08203125" style="22" customWidth="1"/>
    <col min="6666" max="6666" width="15.33203125" style="22" customWidth="1"/>
    <col min="6667" max="6669" width="25.58203125" style="22" customWidth="1"/>
    <col min="6670" max="6893" width="8.83203125" style="22"/>
    <col min="6894" max="6894" width="5.08203125" style="22" customWidth="1"/>
    <col min="6895" max="6895" width="31.58203125" style="22" customWidth="1"/>
    <col min="6896" max="6897" width="10" style="22" customWidth="1"/>
    <col min="6898" max="6898" width="9.25" style="22" customWidth="1"/>
    <col min="6899" max="6899" width="11.83203125" style="22" customWidth="1"/>
    <col min="6900" max="6900" width="9.58203125" style="22" customWidth="1"/>
    <col min="6901" max="6901" width="11" style="22" customWidth="1"/>
    <col min="6902" max="6902" width="11.83203125" style="22" customWidth="1"/>
    <col min="6903" max="6903" width="9.33203125" style="22" customWidth="1"/>
    <col min="6904" max="6904" width="11" style="22" customWidth="1"/>
    <col min="6905" max="6905" width="11.58203125" style="22" customWidth="1"/>
    <col min="6906" max="6906" width="12.33203125" style="22" customWidth="1"/>
    <col min="6907" max="6907" width="14" style="22" customWidth="1"/>
    <col min="6908" max="6908" width="14.33203125" style="22" customWidth="1"/>
    <col min="6909" max="6910" width="11" style="22" customWidth="1"/>
    <col min="6911" max="6911" width="10" style="22" customWidth="1"/>
    <col min="6912" max="6912" width="10.58203125" style="22" customWidth="1"/>
    <col min="6913" max="6913" width="15" style="22" customWidth="1"/>
    <col min="6914" max="6914" width="10.33203125" style="22" customWidth="1"/>
    <col min="6915" max="6915" width="12.33203125" style="22" customWidth="1"/>
    <col min="6916" max="6916" width="11.33203125" style="22" customWidth="1"/>
    <col min="6917" max="6920" width="9.58203125" style="22" customWidth="1"/>
    <col min="6921" max="6921" width="10.08203125" style="22" customWidth="1"/>
    <col min="6922" max="6922" width="15.33203125" style="22" customWidth="1"/>
    <col min="6923" max="6925" width="25.58203125" style="22" customWidth="1"/>
    <col min="6926" max="7149" width="8.83203125" style="22"/>
    <col min="7150" max="7150" width="5.08203125" style="22" customWidth="1"/>
    <col min="7151" max="7151" width="31.58203125" style="22" customWidth="1"/>
    <col min="7152" max="7153" width="10" style="22" customWidth="1"/>
    <col min="7154" max="7154" width="9.25" style="22" customWidth="1"/>
    <col min="7155" max="7155" width="11.83203125" style="22" customWidth="1"/>
    <col min="7156" max="7156" width="9.58203125" style="22" customWidth="1"/>
    <col min="7157" max="7157" width="11" style="22" customWidth="1"/>
    <col min="7158" max="7158" width="11.83203125" style="22" customWidth="1"/>
    <col min="7159" max="7159" width="9.33203125" style="22" customWidth="1"/>
    <col min="7160" max="7160" width="11" style="22" customWidth="1"/>
    <col min="7161" max="7161" width="11.58203125" style="22" customWidth="1"/>
    <col min="7162" max="7162" width="12.33203125" style="22" customWidth="1"/>
    <col min="7163" max="7163" width="14" style="22" customWidth="1"/>
    <col min="7164" max="7164" width="14.33203125" style="22" customWidth="1"/>
    <col min="7165" max="7166" width="11" style="22" customWidth="1"/>
    <col min="7167" max="7167" width="10" style="22" customWidth="1"/>
    <col min="7168" max="7168" width="10.58203125" style="22" customWidth="1"/>
    <col min="7169" max="7169" width="15" style="22" customWidth="1"/>
    <col min="7170" max="7170" width="10.33203125" style="22" customWidth="1"/>
    <col min="7171" max="7171" width="12.33203125" style="22" customWidth="1"/>
    <col min="7172" max="7172" width="11.33203125" style="22" customWidth="1"/>
    <col min="7173" max="7176" width="9.58203125" style="22" customWidth="1"/>
    <col min="7177" max="7177" width="10.08203125" style="22" customWidth="1"/>
    <col min="7178" max="7178" width="15.33203125" style="22" customWidth="1"/>
    <col min="7179" max="7181" width="25.58203125" style="22" customWidth="1"/>
    <col min="7182" max="7405" width="8.83203125" style="22"/>
    <col min="7406" max="7406" width="5.08203125" style="22" customWidth="1"/>
    <col min="7407" max="7407" width="31.58203125" style="22" customWidth="1"/>
    <col min="7408" max="7409" width="10" style="22" customWidth="1"/>
    <col min="7410" max="7410" width="9.25" style="22" customWidth="1"/>
    <col min="7411" max="7411" width="11.83203125" style="22" customWidth="1"/>
    <col min="7412" max="7412" width="9.58203125" style="22" customWidth="1"/>
    <col min="7413" max="7413" width="11" style="22" customWidth="1"/>
    <col min="7414" max="7414" width="11.83203125" style="22" customWidth="1"/>
    <col min="7415" max="7415" width="9.33203125" style="22" customWidth="1"/>
    <col min="7416" max="7416" width="11" style="22" customWidth="1"/>
    <col min="7417" max="7417" width="11.58203125" style="22" customWidth="1"/>
    <col min="7418" max="7418" width="12.33203125" style="22" customWidth="1"/>
    <col min="7419" max="7419" width="14" style="22" customWidth="1"/>
    <col min="7420" max="7420" width="14.33203125" style="22" customWidth="1"/>
    <col min="7421" max="7422" width="11" style="22" customWidth="1"/>
    <col min="7423" max="7423" width="10" style="22" customWidth="1"/>
    <col min="7424" max="7424" width="10.58203125" style="22" customWidth="1"/>
    <col min="7425" max="7425" width="15" style="22" customWidth="1"/>
    <col min="7426" max="7426" width="10.33203125" style="22" customWidth="1"/>
    <col min="7427" max="7427" width="12.33203125" style="22" customWidth="1"/>
    <col min="7428" max="7428" width="11.33203125" style="22" customWidth="1"/>
    <col min="7429" max="7432" width="9.58203125" style="22" customWidth="1"/>
    <col min="7433" max="7433" width="10.08203125" style="22" customWidth="1"/>
    <col min="7434" max="7434" width="15.33203125" style="22" customWidth="1"/>
    <col min="7435" max="7437" width="25.58203125" style="22" customWidth="1"/>
    <col min="7438" max="7661" width="8.83203125" style="22"/>
    <col min="7662" max="7662" width="5.08203125" style="22" customWidth="1"/>
    <col min="7663" max="7663" width="31.58203125" style="22" customWidth="1"/>
    <col min="7664" max="7665" width="10" style="22" customWidth="1"/>
    <col min="7666" max="7666" width="9.25" style="22" customWidth="1"/>
    <col min="7667" max="7667" width="11.83203125" style="22" customWidth="1"/>
    <col min="7668" max="7668" width="9.58203125" style="22" customWidth="1"/>
    <col min="7669" max="7669" width="11" style="22" customWidth="1"/>
    <col min="7670" max="7670" width="11.83203125" style="22" customWidth="1"/>
    <col min="7671" max="7671" width="9.33203125" style="22" customWidth="1"/>
    <col min="7672" max="7672" width="11" style="22" customWidth="1"/>
    <col min="7673" max="7673" width="11.58203125" style="22" customWidth="1"/>
    <col min="7674" max="7674" width="12.33203125" style="22" customWidth="1"/>
    <col min="7675" max="7675" width="14" style="22" customWidth="1"/>
    <col min="7676" max="7676" width="14.33203125" style="22" customWidth="1"/>
    <col min="7677" max="7678" width="11" style="22" customWidth="1"/>
    <col min="7679" max="7679" width="10" style="22" customWidth="1"/>
    <col min="7680" max="7680" width="10.58203125" style="22" customWidth="1"/>
    <col min="7681" max="7681" width="15" style="22" customWidth="1"/>
    <col min="7682" max="7682" width="10.33203125" style="22" customWidth="1"/>
    <col min="7683" max="7683" width="12.33203125" style="22" customWidth="1"/>
    <col min="7684" max="7684" width="11.33203125" style="22" customWidth="1"/>
    <col min="7685" max="7688" width="9.58203125" style="22" customWidth="1"/>
    <col min="7689" max="7689" width="10.08203125" style="22" customWidth="1"/>
    <col min="7690" max="7690" width="15.33203125" style="22" customWidth="1"/>
    <col min="7691" max="7693" width="25.58203125" style="22" customWidth="1"/>
    <col min="7694" max="7917" width="8.83203125" style="22"/>
    <col min="7918" max="7918" width="5.08203125" style="22" customWidth="1"/>
    <col min="7919" max="7919" width="31.58203125" style="22" customWidth="1"/>
    <col min="7920" max="7921" width="10" style="22" customWidth="1"/>
    <col min="7922" max="7922" width="9.25" style="22" customWidth="1"/>
    <col min="7923" max="7923" width="11.83203125" style="22" customWidth="1"/>
    <col min="7924" max="7924" width="9.58203125" style="22" customWidth="1"/>
    <col min="7925" max="7925" width="11" style="22" customWidth="1"/>
    <col min="7926" max="7926" width="11.83203125" style="22" customWidth="1"/>
    <col min="7927" max="7927" width="9.33203125" style="22" customWidth="1"/>
    <col min="7928" max="7928" width="11" style="22" customWidth="1"/>
    <col min="7929" max="7929" width="11.58203125" style="22" customWidth="1"/>
    <col min="7930" max="7930" width="12.33203125" style="22" customWidth="1"/>
    <col min="7931" max="7931" width="14" style="22" customWidth="1"/>
    <col min="7932" max="7932" width="14.33203125" style="22" customWidth="1"/>
    <col min="7933" max="7934" width="11" style="22" customWidth="1"/>
    <col min="7935" max="7935" width="10" style="22" customWidth="1"/>
    <col min="7936" max="7936" width="10.58203125" style="22" customWidth="1"/>
    <col min="7937" max="7937" width="15" style="22" customWidth="1"/>
    <col min="7938" max="7938" width="10.33203125" style="22" customWidth="1"/>
    <col min="7939" max="7939" width="12.33203125" style="22" customWidth="1"/>
    <col min="7940" max="7940" width="11.33203125" style="22" customWidth="1"/>
    <col min="7941" max="7944" width="9.58203125" style="22" customWidth="1"/>
    <col min="7945" max="7945" width="10.08203125" style="22" customWidth="1"/>
    <col min="7946" max="7946" width="15.33203125" style="22" customWidth="1"/>
    <col min="7947" max="7949" width="25.58203125" style="22" customWidth="1"/>
    <col min="7950" max="8173" width="8.83203125" style="22"/>
    <col min="8174" max="8174" width="5.08203125" style="22" customWidth="1"/>
    <col min="8175" max="8175" width="31.58203125" style="22" customWidth="1"/>
    <col min="8176" max="8177" width="10" style="22" customWidth="1"/>
    <col min="8178" max="8178" width="9.25" style="22" customWidth="1"/>
    <col min="8179" max="8179" width="11.83203125" style="22" customWidth="1"/>
    <col min="8180" max="8180" width="9.58203125" style="22" customWidth="1"/>
    <col min="8181" max="8181" width="11" style="22" customWidth="1"/>
    <col min="8182" max="8182" width="11.83203125" style="22" customWidth="1"/>
    <col min="8183" max="8183" width="9.33203125" style="22" customWidth="1"/>
    <col min="8184" max="8184" width="11" style="22" customWidth="1"/>
    <col min="8185" max="8185" width="11.58203125" style="22" customWidth="1"/>
    <col min="8186" max="8186" width="12.33203125" style="22" customWidth="1"/>
    <col min="8187" max="8187" width="14" style="22" customWidth="1"/>
    <col min="8188" max="8188" width="14.33203125" style="22" customWidth="1"/>
    <col min="8189" max="8190" width="11" style="22" customWidth="1"/>
    <col min="8191" max="8191" width="10" style="22" customWidth="1"/>
    <col min="8192" max="8192" width="10.58203125" style="22" customWidth="1"/>
    <col min="8193" max="8193" width="15" style="22" customWidth="1"/>
    <col min="8194" max="8194" width="10.33203125" style="22" customWidth="1"/>
    <col min="8195" max="8195" width="12.33203125" style="22" customWidth="1"/>
    <col min="8196" max="8196" width="11.33203125" style="22" customWidth="1"/>
    <col min="8197" max="8200" width="9.58203125" style="22" customWidth="1"/>
    <col min="8201" max="8201" width="10.08203125" style="22" customWidth="1"/>
    <col min="8202" max="8202" width="15.33203125" style="22" customWidth="1"/>
    <col min="8203" max="8205" width="25.58203125" style="22" customWidth="1"/>
    <col min="8206" max="8429" width="8.83203125" style="22"/>
    <col min="8430" max="8430" width="5.08203125" style="22" customWidth="1"/>
    <col min="8431" max="8431" width="31.58203125" style="22" customWidth="1"/>
    <col min="8432" max="8433" width="10" style="22" customWidth="1"/>
    <col min="8434" max="8434" width="9.25" style="22" customWidth="1"/>
    <col min="8435" max="8435" width="11.83203125" style="22" customWidth="1"/>
    <col min="8436" max="8436" width="9.58203125" style="22" customWidth="1"/>
    <col min="8437" max="8437" width="11" style="22" customWidth="1"/>
    <col min="8438" max="8438" width="11.83203125" style="22" customWidth="1"/>
    <col min="8439" max="8439" width="9.33203125" style="22" customWidth="1"/>
    <col min="8440" max="8440" width="11" style="22" customWidth="1"/>
    <col min="8441" max="8441" width="11.58203125" style="22" customWidth="1"/>
    <col min="8442" max="8442" width="12.33203125" style="22" customWidth="1"/>
    <col min="8443" max="8443" width="14" style="22" customWidth="1"/>
    <col min="8444" max="8444" width="14.33203125" style="22" customWidth="1"/>
    <col min="8445" max="8446" width="11" style="22" customWidth="1"/>
    <col min="8447" max="8447" width="10" style="22" customWidth="1"/>
    <col min="8448" max="8448" width="10.58203125" style="22" customWidth="1"/>
    <col min="8449" max="8449" width="15" style="22" customWidth="1"/>
    <col min="8450" max="8450" width="10.33203125" style="22" customWidth="1"/>
    <col min="8451" max="8451" width="12.33203125" style="22" customWidth="1"/>
    <col min="8452" max="8452" width="11.33203125" style="22" customWidth="1"/>
    <col min="8453" max="8456" width="9.58203125" style="22" customWidth="1"/>
    <col min="8457" max="8457" width="10.08203125" style="22" customWidth="1"/>
    <col min="8458" max="8458" width="15.33203125" style="22" customWidth="1"/>
    <col min="8459" max="8461" width="25.58203125" style="22" customWidth="1"/>
    <col min="8462" max="8685" width="8.83203125" style="22"/>
    <col min="8686" max="8686" width="5.08203125" style="22" customWidth="1"/>
    <col min="8687" max="8687" width="31.58203125" style="22" customWidth="1"/>
    <col min="8688" max="8689" width="10" style="22" customWidth="1"/>
    <col min="8690" max="8690" width="9.25" style="22" customWidth="1"/>
    <col min="8691" max="8691" width="11.83203125" style="22" customWidth="1"/>
    <col min="8692" max="8692" width="9.58203125" style="22" customWidth="1"/>
    <col min="8693" max="8693" width="11" style="22" customWidth="1"/>
    <col min="8694" max="8694" width="11.83203125" style="22" customWidth="1"/>
    <col min="8695" max="8695" width="9.33203125" style="22" customWidth="1"/>
    <col min="8696" max="8696" width="11" style="22" customWidth="1"/>
    <col min="8697" max="8697" width="11.58203125" style="22" customWidth="1"/>
    <col min="8698" max="8698" width="12.33203125" style="22" customWidth="1"/>
    <col min="8699" max="8699" width="14" style="22" customWidth="1"/>
    <col min="8700" max="8700" width="14.33203125" style="22" customWidth="1"/>
    <col min="8701" max="8702" width="11" style="22" customWidth="1"/>
    <col min="8703" max="8703" width="10" style="22" customWidth="1"/>
    <col min="8704" max="8704" width="10.58203125" style="22" customWidth="1"/>
    <col min="8705" max="8705" width="15" style="22" customWidth="1"/>
    <col min="8706" max="8706" width="10.33203125" style="22" customWidth="1"/>
    <col min="8707" max="8707" width="12.33203125" style="22" customWidth="1"/>
    <col min="8708" max="8708" width="11.33203125" style="22" customWidth="1"/>
    <col min="8709" max="8712" width="9.58203125" style="22" customWidth="1"/>
    <col min="8713" max="8713" width="10.08203125" style="22" customWidth="1"/>
    <col min="8714" max="8714" width="15.33203125" style="22" customWidth="1"/>
    <col min="8715" max="8717" width="25.58203125" style="22" customWidth="1"/>
    <col min="8718" max="8941" width="8.83203125" style="22"/>
    <col min="8942" max="8942" width="5.08203125" style="22" customWidth="1"/>
    <col min="8943" max="8943" width="31.58203125" style="22" customWidth="1"/>
    <col min="8944" max="8945" width="10" style="22" customWidth="1"/>
    <col min="8946" max="8946" width="9.25" style="22" customWidth="1"/>
    <col min="8947" max="8947" width="11.83203125" style="22" customWidth="1"/>
    <col min="8948" max="8948" width="9.58203125" style="22" customWidth="1"/>
    <col min="8949" max="8949" width="11" style="22" customWidth="1"/>
    <col min="8950" max="8950" width="11.83203125" style="22" customWidth="1"/>
    <col min="8951" max="8951" width="9.33203125" style="22" customWidth="1"/>
    <col min="8952" max="8952" width="11" style="22" customWidth="1"/>
    <col min="8953" max="8953" width="11.58203125" style="22" customWidth="1"/>
    <col min="8954" max="8954" width="12.33203125" style="22" customWidth="1"/>
    <col min="8955" max="8955" width="14" style="22" customWidth="1"/>
    <col min="8956" max="8956" width="14.33203125" style="22" customWidth="1"/>
    <col min="8957" max="8958" width="11" style="22" customWidth="1"/>
    <col min="8959" max="8959" width="10" style="22" customWidth="1"/>
    <col min="8960" max="8960" width="10.58203125" style="22" customWidth="1"/>
    <col min="8961" max="8961" width="15" style="22" customWidth="1"/>
    <col min="8962" max="8962" width="10.33203125" style="22" customWidth="1"/>
    <col min="8963" max="8963" width="12.33203125" style="22" customWidth="1"/>
    <col min="8964" max="8964" width="11.33203125" style="22" customWidth="1"/>
    <col min="8965" max="8968" width="9.58203125" style="22" customWidth="1"/>
    <col min="8969" max="8969" width="10.08203125" style="22" customWidth="1"/>
    <col min="8970" max="8970" width="15.33203125" style="22" customWidth="1"/>
    <col min="8971" max="8973" width="25.58203125" style="22" customWidth="1"/>
    <col min="8974" max="9197" width="8.83203125" style="22"/>
    <col min="9198" max="9198" width="5.08203125" style="22" customWidth="1"/>
    <col min="9199" max="9199" width="31.58203125" style="22" customWidth="1"/>
    <col min="9200" max="9201" width="10" style="22" customWidth="1"/>
    <col min="9202" max="9202" width="9.25" style="22" customWidth="1"/>
    <col min="9203" max="9203" width="11.83203125" style="22" customWidth="1"/>
    <col min="9204" max="9204" width="9.58203125" style="22" customWidth="1"/>
    <col min="9205" max="9205" width="11" style="22" customWidth="1"/>
    <col min="9206" max="9206" width="11.83203125" style="22" customWidth="1"/>
    <col min="9207" max="9207" width="9.33203125" style="22" customWidth="1"/>
    <col min="9208" max="9208" width="11" style="22" customWidth="1"/>
    <col min="9209" max="9209" width="11.58203125" style="22" customWidth="1"/>
    <col min="9210" max="9210" width="12.33203125" style="22" customWidth="1"/>
    <col min="9211" max="9211" width="14" style="22" customWidth="1"/>
    <col min="9212" max="9212" width="14.33203125" style="22" customWidth="1"/>
    <col min="9213" max="9214" width="11" style="22" customWidth="1"/>
    <col min="9215" max="9215" width="10" style="22" customWidth="1"/>
    <col min="9216" max="9216" width="10.58203125" style="22" customWidth="1"/>
    <col min="9217" max="9217" width="15" style="22" customWidth="1"/>
    <col min="9218" max="9218" width="10.33203125" style="22" customWidth="1"/>
    <col min="9219" max="9219" width="12.33203125" style="22" customWidth="1"/>
    <col min="9220" max="9220" width="11.33203125" style="22" customWidth="1"/>
    <col min="9221" max="9224" width="9.58203125" style="22" customWidth="1"/>
    <col min="9225" max="9225" width="10.08203125" style="22" customWidth="1"/>
    <col min="9226" max="9226" width="15.33203125" style="22" customWidth="1"/>
    <col min="9227" max="9229" width="25.58203125" style="22" customWidth="1"/>
    <col min="9230" max="9453" width="8.83203125" style="22"/>
    <col min="9454" max="9454" width="5.08203125" style="22" customWidth="1"/>
    <col min="9455" max="9455" width="31.58203125" style="22" customWidth="1"/>
    <col min="9456" max="9457" width="10" style="22" customWidth="1"/>
    <col min="9458" max="9458" width="9.25" style="22" customWidth="1"/>
    <col min="9459" max="9459" width="11.83203125" style="22" customWidth="1"/>
    <col min="9460" max="9460" width="9.58203125" style="22" customWidth="1"/>
    <col min="9461" max="9461" width="11" style="22" customWidth="1"/>
    <col min="9462" max="9462" width="11.83203125" style="22" customWidth="1"/>
    <col min="9463" max="9463" width="9.33203125" style="22" customWidth="1"/>
    <col min="9464" max="9464" width="11" style="22" customWidth="1"/>
    <col min="9465" max="9465" width="11.58203125" style="22" customWidth="1"/>
    <col min="9466" max="9466" width="12.33203125" style="22" customWidth="1"/>
    <col min="9467" max="9467" width="14" style="22" customWidth="1"/>
    <col min="9468" max="9468" width="14.33203125" style="22" customWidth="1"/>
    <col min="9469" max="9470" width="11" style="22" customWidth="1"/>
    <col min="9471" max="9471" width="10" style="22" customWidth="1"/>
    <col min="9472" max="9472" width="10.58203125" style="22" customWidth="1"/>
    <col min="9473" max="9473" width="15" style="22" customWidth="1"/>
    <col min="9474" max="9474" width="10.33203125" style="22" customWidth="1"/>
    <col min="9475" max="9475" width="12.33203125" style="22" customWidth="1"/>
    <col min="9476" max="9476" width="11.33203125" style="22" customWidth="1"/>
    <col min="9477" max="9480" width="9.58203125" style="22" customWidth="1"/>
    <col min="9481" max="9481" width="10.08203125" style="22" customWidth="1"/>
    <col min="9482" max="9482" width="15.33203125" style="22" customWidth="1"/>
    <col min="9483" max="9485" width="25.58203125" style="22" customWidth="1"/>
    <col min="9486" max="9709" width="8.83203125" style="22"/>
    <col min="9710" max="9710" width="5.08203125" style="22" customWidth="1"/>
    <col min="9711" max="9711" width="31.58203125" style="22" customWidth="1"/>
    <col min="9712" max="9713" width="10" style="22" customWidth="1"/>
    <col min="9714" max="9714" width="9.25" style="22" customWidth="1"/>
    <col min="9715" max="9715" width="11.83203125" style="22" customWidth="1"/>
    <col min="9716" max="9716" width="9.58203125" style="22" customWidth="1"/>
    <col min="9717" max="9717" width="11" style="22" customWidth="1"/>
    <col min="9718" max="9718" width="11.83203125" style="22" customWidth="1"/>
    <col min="9719" max="9719" width="9.33203125" style="22" customWidth="1"/>
    <col min="9720" max="9720" width="11" style="22" customWidth="1"/>
    <col min="9721" max="9721" width="11.58203125" style="22" customWidth="1"/>
    <col min="9722" max="9722" width="12.33203125" style="22" customWidth="1"/>
    <col min="9723" max="9723" width="14" style="22" customWidth="1"/>
    <col min="9724" max="9724" width="14.33203125" style="22" customWidth="1"/>
    <col min="9725" max="9726" width="11" style="22" customWidth="1"/>
    <col min="9727" max="9727" width="10" style="22" customWidth="1"/>
    <col min="9728" max="9728" width="10.58203125" style="22" customWidth="1"/>
    <col min="9729" max="9729" width="15" style="22" customWidth="1"/>
    <col min="9730" max="9730" width="10.33203125" style="22" customWidth="1"/>
    <col min="9731" max="9731" width="12.33203125" style="22" customWidth="1"/>
    <col min="9732" max="9732" width="11.33203125" style="22" customWidth="1"/>
    <col min="9733" max="9736" width="9.58203125" style="22" customWidth="1"/>
    <col min="9737" max="9737" width="10.08203125" style="22" customWidth="1"/>
    <col min="9738" max="9738" width="15.33203125" style="22" customWidth="1"/>
    <col min="9739" max="9741" width="25.58203125" style="22" customWidth="1"/>
    <col min="9742" max="9965" width="8.83203125" style="22"/>
    <col min="9966" max="9966" width="5.08203125" style="22" customWidth="1"/>
    <col min="9967" max="9967" width="31.58203125" style="22" customWidth="1"/>
    <col min="9968" max="9969" width="10" style="22" customWidth="1"/>
    <col min="9970" max="9970" width="9.25" style="22" customWidth="1"/>
    <col min="9971" max="9971" width="11.83203125" style="22" customWidth="1"/>
    <col min="9972" max="9972" width="9.58203125" style="22" customWidth="1"/>
    <col min="9973" max="9973" width="11" style="22" customWidth="1"/>
    <col min="9974" max="9974" width="11.83203125" style="22" customWidth="1"/>
    <col min="9975" max="9975" width="9.33203125" style="22" customWidth="1"/>
    <col min="9976" max="9976" width="11" style="22" customWidth="1"/>
    <col min="9977" max="9977" width="11.58203125" style="22" customWidth="1"/>
    <col min="9978" max="9978" width="12.33203125" style="22" customWidth="1"/>
    <col min="9979" max="9979" width="14" style="22" customWidth="1"/>
    <col min="9980" max="9980" width="14.33203125" style="22" customWidth="1"/>
    <col min="9981" max="9982" width="11" style="22" customWidth="1"/>
    <col min="9983" max="9983" width="10" style="22" customWidth="1"/>
    <col min="9984" max="9984" width="10.58203125" style="22" customWidth="1"/>
    <col min="9985" max="9985" width="15" style="22" customWidth="1"/>
    <col min="9986" max="9986" width="10.33203125" style="22" customWidth="1"/>
    <col min="9987" max="9987" width="12.33203125" style="22" customWidth="1"/>
    <col min="9988" max="9988" width="11.33203125" style="22" customWidth="1"/>
    <col min="9989" max="9992" width="9.58203125" style="22" customWidth="1"/>
    <col min="9993" max="9993" width="10.08203125" style="22" customWidth="1"/>
    <col min="9994" max="9994" width="15.33203125" style="22" customWidth="1"/>
    <col min="9995" max="9997" width="25.58203125" style="22" customWidth="1"/>
    <col min="9998" max="10221" width="8.83203125" style="22"/>
    <col min="10222" max="10222" width="5.08203125" style="22" customWidth="1"/>
    <col min="10223" max="10223" width="31.58203125" style="22" customWidth="1"/>
    <col min="10224" max="10225" width="10" style="22" customWidth="1"/>
    <col min="10226" max="10226" width="9.25" style="22" customWidth="1"/>
    <col min="10227" max="10227" width="11.83203125" style="22" customWidth="1"/>
    <col min="10228" max="10228" width="9.58203125" style="22" customWidth="1"/>
    <col min="10229" max="10229" width="11" style="22" customWidth="1"/>
    <col min="10230" max="10230" width="11.83203125" style="22" customWidth="1"/>
    <col min="10231" max="10231" width="9.33203125" style="22" customWidth="1"/>
    <col min="10232" max="10232" width="11" style="22" customWidth="1"/>
    <col min="10233" max="10233" width="11.58203125" style="22" customWidth="1"/>
    <col min="10234" max="10234" width="12.33203125" style="22" customWidth="1"/>
    <col min="10235" max="10235" width="14" style="22" customWidth="1"/>
    <col min="10236" max="10236" width="14.33203125" style="22" customWidth="1"/>
    <col min="10237" max="10238" width="11" style="22" customWidth="1"/>
    <col min="10239" max="10239" width="10" style="22" customWidth="1"/>
    <col min="10240" max="10240" width="10.58203125" style="22" customWidth="1"/>
    <col min="10241" max="10241" width="15" style="22" customWidth="1"/>
    <col min="10242" max="10242" width="10.33203125" style="22" customWidth="1"/>
    <col min="10243" max="10243" width="12.33203125" style="22" customWidth="1"/>
    <col min="10244" max="10244" width="11.33203125" style="22" customWidth="1"/>
    <col min="10245" max="10248" width="9.58203125" style="22" customWidth="1"/>
    <col min="10249" max="10249" width="10.08203125" style="22" customWidth="1"/>
    <col min="10250" max="10250" width="15.33203125" style="22" customWidth="1"/>
    <col min="10251" max="10253" width="25.58203125" style="22" customWidth="1"/>
    <col min="10254" max="10477" width="8.83203125" style="22"/>
    <col min="10478" max="10478" width="5.08203125" style="22" customWidth="1"/>
    <col min="10479" max="10479" width="31.58203125" style="22" customWidth="1"/>
    <col min="10480" max="10481" width="10" style="22" customWidth="1"/>
    <col min="10482" max="10482" width="9.25" style="22" customWidth="1"/>
    <col min="10483" max="10483" width="11.83203125" style="22" customWidth="1"/>
    <col min="10484" max="10484" width="9.58203125" style="22" customWidth="1"/>
    <col min="10485" max="10485" width="11" style="22" customWidth="1"/>
    <col min="10486" max="10486" width="11.83203125" style="22" customWidth="1"/>
    <col min="10487" max="10487" width="9.33203125" style="22" customWidth="1"/>
    <col min="10488" max="10488" width="11" style="22" customWidth="1"/>
    <col min="10489" max="10489" width="11.58203125" style="22" customWidth="1"/>
    <col min="10490" max="10490" width="12.33203125" style="22" customWidth="1"/>
    <col min="10491" max="10491" width="14" style="22" customWidth="1"/>
    <col min="10492" max="10492" width="14.33203125" style="22" customWidth="1"/>
    <col min="10493" max="10494" width="11" style="22" customWidth="1"/>
    <col min="10495" max="10495" width="10" style="22" customWidth="1"/>
    <col min="10496" max="10496" width="10.58203125" style="22" customWidth="1"/>
    <col min="10497" max="10497" width="15" style="22" customWidth="1"/>
    <col min="10498" max="10498" width="10.33203125" style="22" customWidth="1"/>
    <col min="10499" max="10499" width="12.33203125" style="22" customWidth="1"/>
    <col min="10500" max="10500" width="11.33203125" style="22" customWidth="1"/>
    <col min="10501" max="10504" width="9.58203125" style="22" customWidth="1"/>
    <col min="10505" max="10505" width="10.08203125" style="22" customWidth="1"/>
    <col min="10506" max="10506" width="15.33203125" style="22" customWidth="1"/>
    <col min="10507" max="10509" width="25.58203125" style="22" customWidth="1"/>
    <col min="10510" max="10733" width="8.83203125" style="22"/>
    <col min="10734" max="10734" width="5.08203125" style="22" customWidth="1"/>
    <col min="10735" max="10735" width="31.58203125" style="22" customWidth="1"/>
    <col min="10736" max="10737" width="10" style="22" customWidth="1"/>
    <col min="10738" max="10738" width="9.25" style="22" customWidth="1"/>
    <col min="10739" max="10739" width="11.83203125" style="22" customWidth="1"/>
    <col min="10740" max="10740" width="9.58203125" style="22" customWidth="1"/>
    <col min="10741" max="10741" width="11" style="22" customWidth="1"/>
    <col min="10742" max="10742" width="11.83203125" style="22" customWidth="1"/>
    <col min="10743" max="10743" width="9.33203125" style="22" customWidth="1"/>
    <col min="10744" max="10744" width="11" style="22" customWidth="1"/>
    <col min="10745" max="10745" width="11.58203125" style="22" customWidth="1"/>
    <col min="10746" max="10746" width="12.33203125" style="22" customWidth="1"/>
    <col min="10747" max="10747" width="14" style="22" customWidth="1"/>
    <col min="10748" max="10748" width="14.33203125" style="22" customWidth="1"/>
    <col min="10749" max="10750" width="11" style="22" customWidth="1"/>
    <col min="10751" max="10751" width="10" style="22" customWidth="1"/>
    <col min="10752" max="10752" width="10.58203125" style="22" customWidth="1"/>
    <col min="10753" max="10753" width="15" style="22" customWidth="1"/>
    <col min="10754" max="10754" width="10.33203125" style="22" customWidth="1"/>
    <col min="10755" max="10755" width="12.33203125" style="22" customWidth="1"/>
    <col min="10756" max="10756" width="11.33203125" style="22" customWidth="1"/>
    <col min="10757" max="10760" width="9.58203125" style="22" customWidth="1"/>
    <col min="10761" max="10761" width="10.08203125" style="22" customWidth="1"/>
    <col min="10762" max="10762" width="15.33203125" style="22" customWidth="1"/>
    <col min="10763" max="10765" width="25.58203125" style="22" customWidth="1"/>
    <col min="10766" max="10989" width="8.83203125" style="22"/>
    <col min="10990" max="10990" width="5.08203125" style="22" customWidth="1"/>
    <col min="10991" max="10991" width="31.58203125" style="22" customWidth="1"/>
    <col min="10992" max="10993" width="10" style="22" customWidth="1"/>
    <col min="10994" max="10994" width="9.25" style="22" customWidth="1"/>
    <col min="10995" max="10995" width="11.83203125" style="22" customWidth="1"/>
    <col min="10996" max="10996" width="9.58203125" style="22" customWidth="1"/>
    <col min="10997" max="10997" width="11" style="22" customWidth="1"/>
    <col min="10998" max="10998" width="11.83203125" style="22" customWidth="1"/>
    <col min="10999" max="10999" width="9.33203125" style="22" customWidth="1"/>
    <col min="11000" max="11000" width="11" style="22" customWidth="1"/>
    <col min="11001" max="11001" width="11.58203125" style="22" customWidth="1"/>
    <col min="11002" max="11002" width="12.33203125" style="22" customWidth="1"/>
    <col min="11003" max="11003" width="14" style="22" customWidth="1"/>
    <col min="11004" max="11004" width="14.33203125" style="22" customWidth="1"/>
    <col min="11005" max="11006" width="11" style="22" customWidth="1"/>
    <col min="11007" max="11007" width="10" style="22" customWidth="1"/>
    <col min="11008" max="11008" width="10.58203125" style="22" customWidth="1"/>
    <col min="11009" max="11009" width="15" style="22" customWidth="1"/>
    <col min="11010" max="11010" width="10.33203125" style="22" customWidth="1"/>
    <col min="11011" max="11011" width="12.33203125" style="22" customWidth="1"/>
    <col min="11012" max="11012" width="11.33203125" style="22" customWidth="1"/>
    <col min="11013" max="11016" width="9.58203125" style="22" customWidth="1"/>
    <col min="11017" max="11017" width="10.08203125" style="22" customWidth="1"/>
    <col min="11018" max="11018" width="15.33203125" style="22" customWidth="1"/>
    <col min="11019" max="11021" width="25.58203125" style="22" customWidth="1"/>
    <col min="11022" max="11245" width="8.83203125" style="22"/>
    <col min="11246" max="11246" width="5.08203125" style="22" customWidth="1"/>
    <col min="11247" max="11247" width="31.58203125" style="22" customWidth="1"/>
    <col min="11248" max="11249" width="10" style="22" customWidth="1"/>
    <col min="11250" max="11250" width="9.25" style="22" customWidth="1"/>
    <col min="11251" max="11251" width="11.83203125" style="22" customWidth="1"/>
    <col min="11252" max="11252" width="9.58203125" style="22" customWidth="1"/>
    <col min="11253" max="11253" width="11" style="22" customWidth="1"/>
    <col min="11254" max="11254" width="11.83203125" style="22" customWidth="1"/>
    <col min="11255" max="11255" width="9.33203125" style="22" customWidth="1"/>
    <col min="11256" max="11256" width="11" style="22" customWidth="1"/>
    <col min="11257" max="11257" width="11.58203125" style="22" customWidth="1"/>
    <col min="11258" max="11258" width="12.33203125" style="22" customWidth="1"/>
    <col min="11259" max="11259" width="14" style="22" customWidth="1"/>
    <col min="11260" max="11260" width="14.33203125" style="22" customWidth="1"/>
    <col min="11261" max="11262" width="11" style="22" customWidth="1"/>
    <col min="11263" max="11263" width="10" style="22" customWidth="1"/>
    <col min="11264" max="11264" width="10.58203125" style="22" customWidth="1"/>
    <col min="11265" max="11265" width="15" style="22" customWidth="1"/>
    <col min="11266" max="11266" width="10.33203125" style="22" customWidth="1"/>
    <col min="11267" max="11267" width="12.33203125" style="22" customWidth="1"/>
    <col min="11268" max="11268" width="11.33203125" style="22" customWidth="1"/>
    <col min="11269" max="11272" width="9.58203125" style="22" customWidth="1"/>
    <col min="11273" max="11273" width="10.08203125" style="22" customWidth="1"/>
    <col min="11274" max="11274" width="15.33203125" style="22" customWidth="1"/>
    <col min="11275" max="11277" width="25.58203125" style="22" customWidth="1"/>
    <col min="11278" max="11501" width="8.83203125" style="22"/>
    <col min="11502" max="11502" width="5.08203125" style="22" customWidth="1"/>
    <col min="11503" max="11503" width="31.58203125" style="22" customWidth="1"/>
    <col min="11504" max="11505" width="10" style="22" customWidth="1"/>
    <col min="11506" max="11506" width="9.25" style="22" customWidth="1"/>
    <col min="11507" max="11507" width="11.83203125" style="22" customWidth="1"/>
    <col min="11508" max="11508" width="9.58203125" style="22" customWidth="1"/>
    <col min="11509" max="11509" width="11" style="22" customWidth="1"/>
    <col min="11510" max="11510" width="11.83203125" style="22" customWidth="1"/>
    <col min="11511" max="11511" width="9.33203125" style="22" customWidth="1"/>
    <col min="11512" max="11512" width="11" style="22" customWidth="1"/>
    <col min="11513" max="11513" width="11.58203125" style="22" customWidth="1"/>
    <col min="11514" max="11514" width="12.33203125" style="22" customWidth="1"/>
    <col min="11515" max="11515" width="14" style="22" customWidth="1"/>
    <col min="11516" max="11516" width="14.33203125" style="22" customWidth="1"/>
    <col min="11517" max="11518" width="11" style="22" customWidth="1"/>
    <col min="11519" max="11519" width="10" style="22" customWidth="1"/>
    <col min="11520" max="11520" width="10.58203125" style="22" customWidth="1"/>
    <col min="11521" max="11521" width="15" style="22" customWidth="1"/>
    <col min="11522" max="11522" width="10.33203125" style="22" customWidth="1"/>
    <col min="11523" max="11523" width="12.33203125" style="22" customWidth="1"/>
    <col min="11524" max="11524" width="11.33203125" style="22" customWidth="1"/>
    <col min="11525" max="11528" width="9.58203125" style="22" customWidth="1"/>
    <col min="11529" max="11529" width="10.08203125" style="22" customWidth="1"/>
    <col min="11530" max="11530" width="15.33203125" style="22" customWidth="1"/>
    <col min="11531" max="11533" width="25.58203125" style="22" customWidth="1"/>
    <col min="11534" max="11757" width="8.83203125" style="22"/>
    <col min="11758" max="11758" width="5.08203125" style="22" customWidth="1"/>
    <col min="11759" max="11759" width="31.58203125" style="22" customWidth="1"/>
    <col min="11760" max="11761" width="10" style="22" customWidth="1"/>
    <col min="11762" max="11762" width="9.25" style="22" customWidth="1"/>
    <col min="11763" max="11763" width="11.83203125" style="22" customWidth="1"/>
    <col min="11764" max="11764" width="9.58203125" style="22" customWidth="1"/>
    <col min="11765" max="11765" width="11" style="22" customWidth="1"/>
    <col min="11766" max="11766" width="11.83203125" style="22" customWidth="1"/>
    <col min="11767" max="11767" width="9.33203125" style="22" customWidth="1"/>
    <col min="11768" max="11768" width="11" style="22" customWidth="1"/>
    <col min="11769" max="11769" width="11.58203125" style="22" customWidth="1"/>
    <col min="11770" max="11770" width="12.33203125" style="22" customWidth="1"/>
    <col min="11771" max="11771" width="14" style="22" customWidth="1"/>
    <col min="11772" max="11772" width="14.33203125" style="22" customWidth="1"/>
    <col min="11773" max="11774" width="11" style="22" customWidth="1"/>
    <col min="11775" max="11775" width="10" style="22" customWidth="1"/>
    <col min="11776" max="11776" width="10.58203125" style="22" customWidth="1"/>
    <col min="11777" max="11777" width="15" style="22" customWidth="1"/>
    <col min="11778" max="11778" width="10.33203125" style="22" customWidth="1"/>
    <col min="11779" max="11779" width="12.33203125" style="22" customWidth="1"/>
    <col min="11780" max="11780" width="11.33203125" style="22" customWidth="1"/>
    <col min="11781" max="11784" width="9.58203125" style="22" customWidth="1"/>
    <col min="11785" max="11785" width="10.08203125" style="22" customWidth="1"/>
    <col min="11786" max="11786" width="15.33203125" style="22" customWidth="1"/>
    <col min="11787" max="11789" width="25.58203125" style="22" customWidth="1"/>
    <col min="11790" max="12013" width="8.83203125" style="22"/>
    <col min="12014" max="12014" width="5.08203125" style="22" customWidth="1"/>
    <col min="12015" max="12015" width="31.58203125" style="22" customWidth="1"/>
    <col min="12016" max="12017" width="10" style="22" customWidth="1"/>
    <col min="12018" max="12018" width="9.25" style="22" customWidth="1"/>
    <col min="12019" max="12019" width="11.83203125" style="22" customWidth="1"/>
    <col min="12020" max="12020" width="9.58203125" style="22" customWidth="1"/>
    <col min="12021" max="12021" width="11" style="22" customWidth="1"/>
    <col min="12022" max="12022" width="11.83203125" style="22" customWidth="1"/>
    <col min="12023" max="12023" width="9.33203125" style="22" customWidth="1"/>
    <col min="12024" max="12024" width="11" style="22" customWidth="1"/>
    <col min="12025" max="12025" width="11.58203125" style="22" customWidth="1"/>
    <col min="12026" max="12026" width="12.33203125" style="22" customWidth="1"/>
    <col min="12027" max="12027" width="14" style="22" customWidth="1"/>
    <col min="12028" max="12028" width="14.33203125" style="22" customWidth="1"/>
    <col min="12029" max="12030" width="11" style="22" customWidth="1"/>
    <col min="12031" max="12031" width="10" style="22" customWidth="1"/>
    <col min="12032" max="12032" width="10.58203125" style="22" customWidth="1"/>
    <col min="12033" max="12033" width="15" style="22" customWidth="1"/>
    <col min="12034" max="12034" width="10.33203125" style="22" customWidth="1"/>
    <col min="12035" max="12035" width="12.33203125" style="22" customWidth="1"/>
    <col min="12036" max="12036" width="11.33203125" style="22" customWidth="1"/>
    <col min="12037" max="12040" width="9.58203125" style="22" customWidth="1"/>
    <col min="12041" max="12041" width="10.08203125" style="22" customWidth="1"/>
    <col min="12042" max="12042" width="15.33203125" style="22" customWidth="1"/>
    <col min="12043" max="12045" width="25.58203125" style="22" customWidth="1"/>
    <col min="12046" max="12269" width="8.83203125" style="22"/>
    <col min="12270" max="12270" width="5.08203125" style="22" customWidth="1"/>
    <col min="12271" max="12271" width="31.58203125" style="22" customWidth="1"/>
    <col min="12272" max="12273" width="10" style="22" customWidth="1"/>
    <col min="12274" max="12274" width="9.25" style="22" customWidth="1"/>
    <col min="12275" max="12275" width="11.83203125" style="22" customWidth="1"/>
    <col min="12276" max="12276" width="9.58203125" style="22" customWidth="1"/>
    <col min="12277" max="12277" width="11" style="22" customWidth="1"/>
    <col min="12278" max="12278" width="11.83203125" style="22" customWidth="1"/>
    <col min="12279" max="12279" width="9.33203125" style="22" customWidth="1"/>
    <col min="12280" max="12280" width="11" style="22" customWidth="1"/>
    <col min="12281" max="12281" width="11.58203125" style="22" customWidth="1"/>
    <col min="12282" max="12282" width="12.33203125" style="22" customWidth="1"/>
    <col min="12283" max="12283" width="14" style="22" customWidth="1"/>
    <col min="12284" max="12284" width="14.33203125" style="22" customWidth="1"/>
    <col min="12285" max="12286" width="11" style="22" customWidth="1"/>
    <col min="12287" max="12287" width="10" style="22" customWidth="1"/>
    <col min="12288" max="12288" width="10.58203125" style="22" customWidth="1"/>
    <col min="12289" max="12289" width="15" style="22" customWidth="1"/>
    <col min="12290" max="12290" width="10.33203125" style="22" customWidth="1"/>
    <col min="12291" max="12291" width="12.33203125" style="22" customWidth="1"/>
    <col min="12292" max="12292" width="11.33203125" style="22" customWidth="1"/>
    <col min="12293" max="12296" width="9.58203125" style="22" customWidth="1"/>
    <col min="12297" max="12297" width="10.08203125" style="22" customWidth="1"/>
    <col min="12298" max="12298" width="15.33203125" style="22" customWidth="1"/>
    <col min="12299" max="12301" width="25.58203125" style="22" customWidth="1"/>
    <col min="12302" max="12525" width="8.83203125" style="22"/>
    <col min="12526" max="12526" width="5.08203125" style="22" customWidth="1"/>
    <col min="12527" max="12527" width="31.58203125" style="22" customWidth="1"/>
    <col min="12528" max="12529" width="10" style="22" customWidth="1"/>
    <col min="12530" max="12530" width="9.25" style="22" customWidth="1"/>
    <col min="12531" max="12531" width="11.83203125" style="22" customWidth="1"/>
    <col min="12532" max="12532" width="9.58203125" style="22" customWidth="1"/>
    <col min="12533" max="12533" width="11" style="22" customWidth="1"/>
    <col min="12534" max="12534" width="11.83203125" style="22" customWidth="1"/>
    <col min="12535" max="12535" width="9.33203125" style="22" customWidth="1"/>
    <col min="12536" max="12536" width="11" style="22" customWidth="1"/>
    <col min="12537" max="12537" width="11.58203125" style="22" customWidth="1"/>
    <col min="12538" max="12538" width="12.33203125" style="22" customWidth="1"/>
    <col min="12539" max="12539" width="14" style="22" customWidth="1"/>
    <col min="12540" max="12540" width="14.33203125" style="22" customWidth="1"/>
    <col min="12541" max="12542" width="11" style="22" customWidth="1"/>
    <col min="12543" max="12543" width="10" style="22" customWidth="1"/>
    <col min="12544" max="12544" width="10.58203125" style="22" customWidth="1"/>
    <col min="12545" max="12545" width="15" style="22" customWidth="1"/>
    <col min="12546" max="12546" width="10.33203125" style="22" customWidth="1"/>
    <col min="12547" max="12547" width="12.33203125" style="22" customWidth="1"/>
    <col min="12548" max="12548" width="11.33203125" style="22" customWidth="1"/>
    <col min="12549" max="12552" width="9.58203125" style="22" customWidth="1"/>
    <col min="12553" max="12553" width="10.08203125" style="22" customWidth="1"/>
    <col min="12554" max="12554" width="15.33203125" style="22" customWidth="1"/>
    <col min="12555" max="12557" width="25.58203125" style="22" customWidth="1"/>
    <col min="12558" max="12781" width="8.83203125" style="22"/>
    <col min="12782" max="12782" width="5.08203125" style="22" customWidth="1"/>
    <col min="12783" max="12783" width="31.58203125" style="22" customWidth="1"/>
    <col min="12784" max="12785" width="10" style="22" customWidth="1"/>
    <col min="12786" max="12786" width="9.25" style="22" customWidth="1"/>
    <col min="12787" max="12787" width="11.83203125" style="22" customWidth="1"/>
    <col min="12788" max="12788" width="9.58203125" style="22" customWidth="1"/>
    <col min="12789" max="12789" width="11" style="22" customWidth="1"/>
    <col min="12790" max="12790" width="11.83203125" style="22" customWidth="1"/>
    <col min="12791" max="12791" width="9.33203125" style="22" customWidth="1"/>
    <col min="12792" max="12792" width="11" style="22" customWidth="1"/>
    <col min="12793" max="12793" width="11.58203125" style="22" customWidth="1"/>
    <col min="12794" max="12794" width="12.33203125" style="22" customWidth="1"/>
    <col min="12795" max="12795" width="14" style="22" customWidth="1"/>
    <col min="12796" max="12796" width="14.33203125" style="22" customWidth="1"/>
    <col min="12797" max="12798" width="11" style="22" customWidth="1"/>
    <col min="12799" max="12799" width="10" style="22" customWidth="1"/>
    <col min="12800" max="12800" width="10.58203125" style="22" customWidth="1"/>
    <col min="12801" max="12801" width="15" style="22" customWidth="1"/>
    <col min="12802" max="12802" width="10.33203125" style="22" customWidth="1"/>
    <col min="12803" max="12803" width="12.33203125" style="22" customWidth="1"/>
    <col min="12804" max="12804" width="11.33203125" style="22" customWidth="1"/>
    <col min="12805" max="12808" width="9.58203125" style="22" customWidth="1"/>
    <col min="12809" max="12809" width="10.08203125" style="22" customWidth="1"/>
    <col min="12810" max="12810" width="15.33203125" style="22" customWidth="1"/>
    <col min="12811" max="12813" width="25.58203125" style="22" customWidth="1"/>
    <col min="12814" max="13037" width="8.83203125" style="22"/>
    <col min="13038" max="13038" width="5.08203125" style="22" customWidth="1"/>
    <col min="13039" max="13039" width="31.58203125" style="22" customWidth="1"/>
    <col min="13040" max="13041" width="10" style="22" customWidth="1"/>
    <col min="13042" max="13042" width="9.25" style="22" customWidth="1"/>
    <col min="13043" max="13043" width="11.83203125" style="22" customWidth="1"/>
    <col min="13044" max="13044" width="9.58203125" style="22" customWidth="1"/>
    <col min="13045" max="13045" width="11" style="22" customWidth="1"/>
    <col min="13046" max="13046" width="11.83203125" style="22" customWidth="1"/>
    <col min="13047" max="13047" width="9.33203125" style="22" customWidth="1"/>
    <col min="13048" max="13048" width="11" style="22" customWidth="1"/>
    <col min="13049" max="13049" width="11.58203125" style="22" customWidth="1"/>
    <col min="13050" max="13050" width="12.33203125" style="22" customWidth="1"/>
    <col min="13051" max="13051" width="14" style="22" customWidth="1"/>
    <col min="13052" max="13052" width="14.33203125" style="22" customWidth="1"/>
    <col min="13053" max="13054" width="11" style="22" customWidth="1"/>
    <col min="13055" max="13055" width="10" style="22" customWidth="1"/>
    <col min="13056" max="13056" width="10.58203125" style="22" customWidth="1"/>
    <col min="13057" max="13057" width="15" style="22" customWidth="1"/>
    <col min="13058" max="13058" width="10.33203125" style="22" customWidth="1"/>
    <col min="13059" max="13059" width="12.33203125" style="22" customWidth="1"/>
    <col min="13060" max="13060" width="11.33203125" style="22" customWidth="1"/>
    <col min="13061" max="13064" width="9.58203125" style="22" customWidth="1"/>
    <col min="13065" max="13065" width="10.08203125" style="22" customWidth="1"/>
    <col min="13066" max="13066" width="15.33203125" style="22" customWidth="1"/>
    <col min="13067" max="13069" width="25.58203125" style="22" customWidth="1"/>
    <col min="13070" max="13293" width="8.83203125" style="22"/>
    <col min="13294" max="13294" width="5.08203125" style="22" customWidth="1"/>
    <col min="13295" max="13295" width="31.58203125" style="22" customWidth="1"/>
    <col min="13296" max="13297" width="10" style="22" customWidth="1"/>
    <col min="13298" max="13298" width="9.25" style="22" customWidth="1"/>
    <col min="13299" max="13299" width="11.83203125" style="22" customWidth="1"/>
    <col min="13300" max="13300" width="9.58203125" style="22" customWidth="1"/>
    <col min="13301" max="13301" width="11" style="22" customWidth="1"/>
    <col min="13302" max="13302" width="11.83203125" style="22" customWidth="1"/>
    <col min="13303" max="13303" width="9.33203125" style="22" customWidth="1"/>
    <col min="13304" max="13304" width="11" style="22" customWidth="1"/>
    <col min="13305" max="13305" width="11.58203125" style="22" customWidth="1"/>
    <col min="13306" max="13306" width="12.33203125" style="22" customWidth="1"/>
    <col min="13307" max="13307" width="14" style="22" customWidth="1"/>
    <col min="13308" max="13308" width="14.33203125" style="22" customWidth="1"/>
    <col min="13309" max="13310" width="11" style="22" customWidth="1"/>
    <col min="13311" max="13311" width="10" style="22" customWidth="1"/>
    <col min="13312" max="13312" width="10.58203125" style="22" customWidth="1"/>
    <col min="13313" max="13313" width="15" style="22" customWidth="1"/>
    <col min="13314" max="13314" width="10.33203125" style="22" customWidth="1"/>
    <col min="13315" max="13315" width="12.33203125" style="22" customWidth="1"/>
    <col min="13316" max="13316" width="11.33203125" style="22" customWidth="1"/>
    <col min="13317" max="13320" width="9.58203125" style="22" customWidth="1"/>
    <col min="13321" max="13321" width="10.08203125" style="22" customWidth="1"/>
    <col min="13322" max="13322" width="15.33203125" style="22" customWidth="1"/>
    <col min="13323" max="13325" width="25.58203125" style="22" customWidth="1"/>
    <col min="13326" max="13549" width="8.83203125" style="22"/>
    <col min="13550" max="13550" width="5.08203125" style="22" customWidth="1"/>
    <col min="13551" max="13551" width="31.58203125" style="22" customWidth="1"/>
    <col min="13552" max="13553" width="10" style="22" customWidth="1"/>
    <col min="13554" max="13554" width="9.25" style="22" customWidth="1"/>
    <col min="13555" max="13555" width="11.83203125" style="22" customWidth="1"/>
    <col min="13556" max="13556" width="9.58203125" style="22" customWidth="1"/>
    <col min="13557" max="13557" width="11" style="22" customWidth="1"/>
    <col min="13558" max="13558" width="11.83203125" style="22" customWidth="1"/>
    <col min="13559" max="13559" width="9.33203125" style="22" customWidth="1"/>
    <col min="13560" max="13560" width="11" style="22" customWidth="1"/>
    <col min="13561" max="13561" width="11.58203125" style="22" customWidth="1"/>
    <col min="13562" max="13562" width="12.33203125" style="22" customWidth="1"/>
    <col min="13563" max="13563" width="14" style="22" customWidth="1"/>
    <col min="13564" max="13564" width="14.33203125" style="22" customWidth="1"/>
    <col min="13565" max="13566" width="11" style="22" customWidth="1"/>
    <col min="13567" max="13567" width="10" style="22" customWidth="1"/>
    <col min="13568" max="13568" width="10.58203125" style="22" customWidth="1"/>
    <col min="13569" max="13569" width="15" style="22" customWidth="1"/>
    <col min="13570" max="13570" width="10.33203125" style="22" customWidth="1"/>
    <col min="13571" max="13571" width="12.33203125" style="22" customWidth="1"/>
    <col min="13572" max="13572" width="11.33203125" style="22" customWidth="1"/>
    <col min="13573" max="13576" width="9.58203125" style="22" customWidth="1"/>
    <col min="13577" max="13577" width="10.08203125" style="22" customWidth="1"/>
    <col min="13578" max="13578" width="15.33203125" style="22" customWidth="1"/>
    <col min="13579" max="13581" width="25.58203125" style="22" customWidth="1"/>
    <col min="13582" max="13805" width="8.83203125" style="22"/>
    <col min="13806" max="13806" width="5.08203125" style="22" customWidth="1"/>
    <col min="13807" max="13807" width="31.58203125" style="22" customWidth="1"/>
    <col min="13808" max="13809" width="10" style="22" customWidth="1"/>
    <col min="13810" max="13810" width="9.25" style="22" customWidth="1"/>
    <col min="13811" max="13811" width="11.83203125" style="22" customWidth="1"/>
    <col min="13812" max="13812" width="9.58203125" style="22" customWidth="1"/>
    <col min="13813" max="13813" width="11" style="22" customWidth="1"/>
    <col min="13814" max="13814" width="11.83203125" style="22" customWidth="1"/>
    <col min="13815" max="13815" width="9.33203125" style="22" customWidth="1"/>
    <col min="13816" max="13816" width="11" style="22" customWidth="1"/>
    <col min="13817" max="13817" width="11.58203125" style="22" customWidth="1"/>
    <col min="13818" max="13818" width="12.33203125" style="22" customWidth="1"/>
    <col min="13819" max="13819" width="14" style="22" customWidth="1"/>
    <col min="13820" max="13820" width="14.33203125" style="22" customWidth="1"/>
    <col min="13821" max="13822" width="11" style="22" customWidth="1"/>
    <col min="13823" max="13823" width="10" style="22" customWidth="1"/>
    <col min="13824" max="13824" width="10.58203125" style="22" customWidth="1"/>
    <col min="13825" max="13825" width="15" style="22" customWidth="1"/>
    <col min="13826" max="13826" width="10.33203125" style="22" customWidth="1"/>
    <col min="13827" max="13827" width="12.33203125" style="22" customWidth="1"/>
    <col min="13828" max="13828" width="11.33203125" style="22" customWidth="1"/>
    <col min="13829" max="13832" width="9.58203125" style="22" customWidth="1"/>
    <col min="13833" max="13833" width="10.08203125" style="22" customWidth="1"/>
    <col min="13834" max="13834" width="15.33203125" style="22" customWidth="1"/>
    <col min="13835" max="13837" width="25.58203125" style="22" customWidth="1"/>
    <col min="13838" max="14061" width="8.83203125" style="22"/>
    <col min="14062" max="14062" width="5.08203125" style="22" customWidth="1"/>
    <col min="14063" max="14063" width="31.58203125" style="22" customWidth="1"/>
    <col min="14064" max="14065" width="10" style="22" customWidth="1"/>
    <col min="14066" max="14066" width="9.25" style="22" customWidth="1"/>
    <col min="14067" max="14067" width="11.83203125" style="22" customWidth="1"/>
    <col min="14068" max="14068" width="9.58203125" style="22" customWidth="1"/>
    <col min="14069" max="14069" width="11" style="22" customWidth="1"/>
    <col min="14070" max="14070" width="11.83203125" style="22" customWidth="1"/>
    <col min="14071" max="14071" width="9.33203125" style="22" customWidth="1"/>
    <col min="14072" max="14072" width="11" style="22" customWidth="1"/>
    <col min="14073" max="14073" width="11.58203125" style="22" customWidth="1"/>
    <col min="14074" max="14074" width="12.33203125" style="22" customWidth="1"/>
    <col min="14075" max="14075" width="14" style="22" customWidth="1"/>
    <col min="14076" max="14076" width="14.33203125" style="22" customWidth="1"/>
    <col min="14077" max="14078" width="11" style="22" customWidth="1"/>
    <col min="14079" max="14079" width="10" style="22" customWidth="1"/>
    <col min="14080" max="14080" width="10.58203125" style="22" customWidth="1"/>
    <col min="14081" max="14081" width="15" style="22" customWidth="1"/>
    <col min="14082" max="14082" width="10.33203125" style="22" customWidth="1"/>
    <col min="14083" max="14083" width="12.33203125" style="22" customWidth="1"/>
    <col min="14084" max="14084" width="11.33203125" style="22" customWidth="1"/>
    <col min="14085" max="14088" width="9.58203125" style="22" customWidth="1"/>
    <col min="14089" max="14089" width="10.08203125" style="22" customWidth="1"/>
    <col min="14090" max="14090" width="15.33203125" style="22" customWidth="1"/>
    <col min="14091" max="14093" width="25.58203125" style="22" customWidth="1"/>
    <col min="14094" max="14317" width="8.83203125" style="22"/>
    <col min="14318" max="14318" width="5.08203125" style="22" customWidth="1"/>
    <col min="14319" max="14319" width="31.58203125" style="22" customWidth="1"/>
    <col min="14320" max="14321" width="10" style="22" customWidth="1"/>
    <col min="14322" max="14322" width="9.25" style="22" customWidth="1"/>
    <col min="14323" max="14323" width="11.83203125" style="22" customWidth="1"/>
    <col min="14324" max="14324" width="9.58203125" style="22" customWidth="1"/>
    <col min="14325" max="14325" width="11" style="22" customWidth="1"/>
    <col min="14326" max="14326" width="11.83203125" style="22" customWidth="1"/>
    <col min="14327" max="14327" width="9.33203125" style="22" customWidth="1"/>
    <col min="14328" max="14328" width="11" style="22" customWidth="1"/>
    <col min="14329" max="14329" width="11.58203125" style="22" customWidth="1"/>
    <col min="14330" max="14330" width="12.33203125" style="22" customWidth="1"/>
    <col min="14331" max="14331" width="14" style="22" customWidth="1"/>
    <col min="14332" max="14332" width="14.33203125" style="22" customWidth="1"/>
    <col min="14333" max="14334" width="11" style="22" customWidth="1"/>
    <col min="14335" max="14335" width="10" style="22" customWidth="1"/>
    <col min="14336" max="14336" width="10.58203125" style="22" customWidth="1"/>
    <col min="14337" max="14337" width="15" style="22" customWidth="1"/>
    <col min="14338" max="14338" width="10.33203125" style="22" customWidth="1"/>
    <col min="14339" max="14339" width="12.33203125" style="22" customWidth="1"/>
    <col min="14340" max="14340" width="11.33203125" style="22" customWidth="1"/>
    <col min="14341" max="14344" width="9.58203125" style="22" customWidth="1"/>
    <col min="14345" max="14345" width="10.08203125" style="22" customWidth="1"/>
    <col min="14346" max="14346" width="15.33203125" style="22" customWidth="1"/>
    <col min="14347" max="14349" width="25.58203125" style="22" customWidth="1"/>
    <col min="14350" max="14573" width="8.83203125" style="22"/>
    <col min="14574" max="14574" width="5.08203125" style="22" customWidth="1"/>
    <col min="14575" max="14575" width="31.58203125" style="22" customWidth="1"/>
    <col min="14576" max="14577" width="10" style="22" customWidth="1"/>
    <col min="14578" max="14578" width="9.25" style="22" customWidth="1"/>
    <col min="14579" max="14579" width="11.83203125" style="22" customWidth="1"/>
    <col min="14580" max="14580" width="9.58203125" style="22" customWidth="1"/>
    <col min="14581" max="14581" width="11" style="22" customWidth="1"/>
    <col min="14582" max="14582" width="11.83203125" style="22" customWidth="1"/>
    <col min="14583" max="14583" width="9.33203125" style="22" customWidth="1"/>
    <col min="14584" max="14584" width="11" style="22" customWidth="1"/>
    <col min="14585" max="14585" width="11.58203125" style="22" customWidth="1"/>
    <col min="14586" max="14586" width="12.33203125" style="22" customWidth="1"/>
    <col min="14587" max="14587" width="14" style="22" customWidth="1"/>
    <col min="14588" max="14588" width="14.33203125" style="22" customWidth="1"/>
    <col min="14589" max="14590" width="11" style="22" customWidth="1"/>
    <col min="14591" max="14591" width="10" style="22" customWidth="1"/>
    <col min="14592" max="14592" width="10.58203125" style="22" customWidth="1"/>
    <col min="14593" max="14593" width="15" style="22" customWidth="1"/>
    <col min="14594" max="14594" width="10.33203125" style="22" customWidth="1"/>
    <col min="14595" max="14595" width="12.33203125" style="22" customWidth="1"/>
    <col min="14596" max="14596" width="11.33203125" style="22" customWidth="1"/>
    <col min="14597" max="14600" width="9.58203125" style="22" customWidth="1"/>
    <col min="14601" max="14601" width="10.08203125" style="22" customWidth="1"/>
    <col min="14602" max="14602" width="15.33203125" style="22" customWidth="1"/>
    <col min="14603" max="14605" width="25.58203125" style="22" customWidth="1"/>
    <col min="14606" max="14829" width="8.83203125" style="22"/>
    <col min="14830" max="14830" width="5.08203125" style="22" customWidth="1"/>
    <col min="14831" max="14831" width="31.58203125" style="22" customWidth="1"/>
    <col min="14832" max="14833" width="10" style="22" customWidth="1"/>
    <col min="14834" max="14834" width="9.25" style="22" customWidth="1"/>
    <col min="14835" max="14835" width="11.83203125" style="22" customWidth="1"/>
    <col min="14836" max="14836" width="9.58203125" style="22" customWidth="1"/>
    <col min="14837" max="14837" width="11" style="22" customWidth="1"/>
    <col min="14838" max="14838" width="11.83203125" style="22" customWidth="1"/>
    <col min="14839" max="14839" width="9.33203125" style="22" customWidth="1"/>
    <col min="14840" max="14840" width="11" style="22" customWidth="1"/>
    <col min="14841" max="14841" width="11.58203125" style="22" customWidth="1"/>
    <col min="14842" max="14842" width="12.33203125" style="22" customWidth="1"/>
    <col min="14843" max="14843" width="14" style="22" customWidth="1"/>
    <col min="14844" max="14844" width="14.33203125" style="22" customWidth="1"/>
    <col min="14845" max="14846" width="11" style="22" customWidth="1"/>
    <col min="14847" max="14847" width="10" style="22" customWidth="1"/>
    <col min="14848" max="14848" width="10.58203125" style="22" customWidth="1"/>
    <col min="14849" max="14849" width="15" style="22" customWidth="1"/>
    <col min="14850" max="14850" width="10.33203125" style="22" customWidth="1"/>
    <col min="14851" max="14851" width="12.33203125" style="22" customWidth="1"/>
    <col min="14852" max="14852" width="11.33203125" style="22" customWidth="1"/>
    <col min="14853" max="14856" width="9.58203125" style="22" customWidth="1"/>
    <col min="14857" max="14857" width="10.08203125" style="22" customWidth="1"/>
    <col min="14858" max="14858" width="15.33203125" style="22" customWidth="1"/>
    <col min="14859" max="14861" width="25.58203125" style="22" customWidth="1"/>
    <col min="14862" max="15085" width="8.83203125" style="22"/>
    <col min="15086" max="15086" width="5.08203125" style="22" customWidth="1"/>
    <col min="15087" max="15087" width="31.58203125" style="22" customWidth="1"/>
    <col min="15088" max="15089" width="10" style="22" customWidth="1"/>
    <col min="15090" max="15090" width="9.25" style="22" customWidth="1"/>
    <col min="15091" max="15091" width="11.83203125" style="22" customWidth="1"/>
    <col min="15092" max="15092" width="9.58203125" style="22" customWidth="1"/>
    <col min="15093" max="15093" width="11" style="22" customWidth="1"/>
    <col min="15094" max="15094" width="11.83203125" style="22" customWidth="1"/>
    <col min="15095" max="15095" width="9.33203125" style="22" customWidth="1"/>
    <col min="15096" max="15096" width="11" style="22" customWidth="1"/>
    <col min="15097" max="15097" width="11.58203125" style="22" customWidth="1"/>
    <col min="15098" max="15098" width="12.33203125" style="22" customWidth="1"/>
    <col min="15099" max="15099" width="14" style="22" customWidth="1"/>
    <col min="15100" max="15100" width="14.33203125" style="22" customWidth="1"/>
    <col min="15101" max="15102" width="11" style="22" customWidth="1"/>
    <col min="15103" max="15103" width="10" style="22" customWidth="1"/>
    <col min="15104" max="15104" width="10.58203125" style="22" customWidth="1"/>
    <col min="15105" max="15105" width="15" style="22" customWidth="1"/>
    <col min="15106" max="15106" width="10.33203125" style="22" customWidth="1"/>
    <col min="15107" max="15107" width="12.33203125" style="22" customWidth="1"/>
    <col min="15108" max="15108" width="11.33203125" style="22" customWidth="1"/>
    <col min="15109" max="15112" width="9.58203125" style="22" customWidth="1"/>
    <col min="15113" max="15113" width="10.08203125" style="22" customWidth="1"/>
    <col min="15114" max="15114" width="15.33203125" style="22" customWidth="1"/>
    <col min="15115" max="15117" width="25.58203125" style="22" customWidth="1"/>
    <col min="15118" max="15341" width="8.83203125" style="22"/>
    <col min="15342" max="15342" width="5.08203125" style="22" customWidth="1"/>
    <col min="15343" max="15343" width="31.58203125" style="22" customWidth="1"/>
    <col min="15344" max="15345" width="10" style="22" customWidth="1"/>
    <col min="15346" max="15346" width="9.25" style="22" customWidth="1"/>
    <col min="15347" max="15347" width="11.83203125" style="22" customWidth="1"/>
    <col min="15348" max="15348" width="9.58203125" style="22" customWidth="1"/>
    <col min="15349" max="15349" width="11" style="22" customWidth="1"/>
    <col min="15350" max="15350" width="11.83203125" style="22" customWidth="1"/>
    <col min="15351" max="15351" width="9.33203125" style="22" customWidth="1"/>
    <col min="15352" max="15352" width="11" style="22" customWidth="1"/>
    <col min="15353" max="15353" width="11.58203125" style="22" customWidth="1"/>
    <col min="15354" max="15354" width="12.33203125" style="22" customWidth="1"/>
    <col min="15355" max="15355" width="14" style="22" customWidth="1"/>
    <col min="15356" max="15356" width="14.33203125" style="22" customWidth="1"/>
    <col min="15357" max="15358" width="11" style="22" customWidth="1"/>
    <col min="15359" max="15359" width="10" style="22" customWidth="1"/>
    <col min="15360" max="15360" width="10.58203125" style="22" customWidth="1"/>
    <col min="15361" max="15361" width="15" style="22" customWidth="1"/>
    <col min="15362" max="15362" width="10.33203125" style="22" customWidth="1"/>
    <col min="15363" max="15363" width="12.33203125" style="22" customWidth="1"/>
    <col min="15364" max="15364" width="11.33203125" style="22" customWidth="1"/>
    <col min="15365" max="15368" width="9.58203125" style="22" customWidth="1"/>
    <col min="15369" max="15369" width="10.08203125" style="22" customWidth="1"/>
    <col min="15370" max="15370" width="15.33203125" style="22" customWidth="1"/>
    <col min="15371" max="15373" width="25.58203125" style="22" customWidth="1"/>
    <col min="15374" max="15597" width="8.83203125" style="22"/>
    <col min="15598" max="15598" width="5.08203125" style="22" customWidth="1"/>
    <col min="15599" max="15599" width="31.58203125" style="22" customWidth="1"/>
    <col min="15600" max="15601" width="10" style="22" customWidth="1"/>
    <col min="15602" max="15602" width="9.25" style="22" customWidth="1"/>
    <col min="15603" max="15603" width="11.83203125" style="22" customWidth="1"/>
    <col min="15604" max="15604" width="9.58203125" style="22" customWidth="1"/>
    <col min="15605" max="15605" width="11" style="22" customWidth="1"/>
    <col min="15606" max="15606" width="11.83203125" style="22" customWidth="1"/>
    <col min="15607" max="15607" width="9.33203125" style="22" customWidth="1"/>
    <col min="15608" max="15608" width="11" style="22" customWidth="1"/>
    <col min="15609" max="15609" width="11.58203125" style="22" customWidth="1"/>
    <col min="15610" max="15610" width="12.33203125" style="22" customWidth="1"/>
    <col min="15611" max="15611" width="14" style="22" customWidth="1"/>
    <col min="15612" max="15612" width="14.33203125" style="22" customWidth="1"/>
    <col min="15613" max="15614" width="11" style="22" customWidth="1"/>
    <col min="15615" max="15615" width="10" style="22" customWidth="1"/>
    <col min="15616" max="15616" width="10.58203125" style="22" customWidth="1"/>
    <col min="15617" max="15617" width="15" style="22" customWidth="1"/>
    <col min="15618" max="15618" width="10.33203125" style="22" customWidth="1"/>
    <col min="15619" max="15619" width="12.33203125" style="22" customWidth="1"/>
    <col min="15620" max="15620" width="11.33203125" style="22" customWidth="1"/>
    <col min="15621" max="15624" width="9.58203125" style="22" customWidth="1"/>
    <col min="15625" max="15625" width="10.08203125" style="22" customWidth="1"/>
    <col min="15626" max="15626" width="15.33203125" style="22" customWidth="1"/>
    <col min="15627" max="15629" width="25.58203125" style="22" customWidth="1"/>
    <col min="15630" max="15853" width="8.83203125" style="22"/>
    <col min="15854" max="15854" width="5.08203125" style="22" customWidth="1"/>
    <col min="15855" max="15855" width="31.58203125" style="22" customWidth="1"/>
    <col min="15856" max="15857" width="10" style="22" customWidth="1"/>
    <col min="15858" max="15858" width="9.25" style="22" customWidth="1"/>
    <col min="15859" max="15859" width="11.83203125" style="22" customWidth="1"/>
    <col min="15860" max="15860" width="9.58203125" style="22" customWidth="1"/>
    <col min="15861" max="15861" width="11" style="22" customWidth="1"/>
    <col min="15862" max="15862" width="11.83203125" style="22" customWidth="1"/>
    <col min="15863" max="15863" width="9.33203125" style="22" customWidth="1"/>
    <col min="15864" max="15864" width="11" style="22" customWidth="1"/>
    <col min="15865" max="15865" width="11.58203125" style="22" customWidth="1"/>
    <col min="15866" max="15866" width="12.33203125" style="22" customWidth="1"/>
    <col min="15867" max="15867" width="14" style="22" customWidth="1"/>
    <col min="15868" max="15868" width="14.33203125" style="22" customWidth="1"/>
    <col min="15869" max="15870" width="11" style="22" customWidth="1"/>
    <col min="15871" max="15871" width="10" style="22" customWidth="1"/>
    <col min="15872" max="15872" width="10.58203125" style="22" customWidth="1"/>
    <col min="15873" max="15873" width="15" style="22" customWidth="1"/>
    <col min="15874" max="15874" width="10.33203125" style="22" customWidth="1"/>
    <col min="15875" max="15875" width="12.33203125" style="22" customWidth="1"/>
    <col min="15876" max="15876" width="11.33203125" style="22" customWidth="1"/>
    <col min="15877" max="15880" width="9.58203125" style="22" customWidth="1"/>
    <col min="15881" max="15881" width="10.08203125" style="22" customWidth="1"/>
    <col min="15882" max="15882" width="15.33203125" style="22" customWidth="1"/>
    <col min="15883" max="15885" width="25.58203125" style="22" customWidth="1"/>
    <col min="15886" max="16109" width="8.83203125" style="22"/>
    <col min="16110" max="16110" width="5.08203125" style="22" customWidth="1"/>
    <col min="16111" max="16111" width="31.58203125" style="22" customWidth="1"/>
    <col min="16112" max="16113" width="10" style="22" customWidth="1"/>
    <col min="16114" max="16114" width="9.25" style="22" customWidth="1"/>
    <col min="16115" max="16115" width="11.83203125" style="22" customWidth="1"/>
    <col min="16116" max="16116" width="9.58203125" style="22" customWidth="1"/>
    <col min="16117" max="16117" width="11" style="22" customWidth="1"/>
    <col min="16118" max="16118" width="11.83203125" style="22" customWidth="1"/>
    <col min="16119" max="16119" width="9.33203125" style="22" customWidth="1"/>
    <col min="16120" max="16120" width="11" style="22" customWidth="1"/>
    <col min="16121" max="16121" width="11.58203125" style="22" customWidth="1"/>
    <col min="16122" max="16122" width="12.33203125" style="22" customWidth="1"/>
    <col min="16123" max="16123" width="14" style="22" customWidth="1"/>
    <col min="16124" max="16124" width="14.33203125" style="22" customWidth="1"/>
    <col min="16125" max="16126" width="11" style="22" customWidth="1"/>
    <col min="16127" max="16127" width="10" style="22" customWidth="1"/>
    <col min="16128" max="16128" width="10.58203125" style="22" customWidth="1"/>
    <col min="16129" max="16129" width="15" style="22" customWidth="1"/>
    <col min="16130" max="16130" width="10.33203125" style="22" customWidth="1"/>
    <col min="16131" max="16131" width="12.33203125" style="22" customWidth="1"/>
    <col min="16132" max="16132" width="11.33203125" style="22" customWidth="1"/>
    <col min="16133" max="16136" width="9.58203125" style="22" customWidth="1"/>
    <col min="16137" max="16137" width="10.08203125" style="22" customWidth="1"/>
    <col min="16138" max="16138" width="15.33203125" style="22" customWidth="1"/>
    <col min="16139" max="16141" width="25.58203125" style="22" customWidth="1"/>
    <col min="16142" max="16361" width="8.83203125" style="22"/>
    <col min="16362" max="16384" width="9.08203125" style="22" customWidth="1"/>
  </cols>
  <sheetData>
    <row r="1" spans="1:46" ht="29.25" customHeight="1">
      <c r="A1" s="344" t="s">
        <v>422</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344"/>
      <c r="AJ1" s="344"/>
    </row>
    <row r="2" spans="1:46" s="197" customFormat="1" ht="24.75" customHeight="1">
      <c r="A2" s="345" t="s">
        <v>438</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c r="AG2" s="345"/>
      <c r="AH2" s="345"/>
      <c r="AI2" s="345"/>
      <c r="AJ2" s="345"/>
      <c r="AK2" s="345"/>
      <c r="AL2" s="345"/>
      <c r="AM2" s="84"/>
    </row>
    <row r="3" spans="1:46" s="197" customFormat="1" ht="55.5" customHeight="1">
      <c r="A3" s="345" t="s">
        <v>431</v>
      </c>
      <c r="B3" s="345"/>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5"/>
      <c r="AF3" s="345"/>
      <c r="AG3" s="345"/>
      <c r="AH3" s="345"/>
      <c r="AI3" s="345"/>
      <c r="AJ3" s="345"/>
      <c r="AK3" s="345"/>
      <c r="AL3" s="345"/>
      <c r="AM3" s="84"/>
      <c r="AP3" s="197" t="s">
        <v>415</v>
      </c>
    </row>
    <row r="4" spans="1:46" s="7" customFormat="1" ht="21.5">
      <c r="A4" s="346" t="s">
        <v>421</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85"/>
    </row>
    <row r="5" spans="1:46" s="197" customFormat="1" ht="24" customHeight="1">
      <c r="A5" s="347" t="s">
        <v>1</v>
      </c>
      <c r="B5" s="347"/>
      <c r="C5" s="347"/>
      <c r="D5" s="347"/>
      <c r="E5" s="347"/>
      <c r="F5" s="347"/>
      <c r="G5" s="347"/>
      <c r="H5" s="347"/>
      <c r="I5" s="347"/>
      <c r="J5" s="347"/>
      <c r="K5" s="347"/>
      <c r="L5" s="347"/>
      <c r="M5" s="347"/>
      <c r="N5" s="347"/>
      <c r="O5" s="347"/>
      <c r="P5" s="347"/>
      <c r="Q5" s="347"/>
      <c r="R5" s="347"/>
      <c r="S5" s="347"/>
      <c r="T5" s="347"/>
      <c r="U5" s="347"/>
      <c r="V5" s="347"/>
      <c r="W5" s="347"/>
      <c r="X5" s="347"/>
      <c r="Y5" s="347"/>
      <c r="Z5" s="347"/>
      <c r="AA5" s="347"/>
      <c r="AB5" s="347"/>
      <c r="AC5" s="347"/>
      <c r="AD5" s="347"/>
      <c r="AE5" s="347"/>
      <c r="AF5" s="347"/>
      <c r="AG5" s="347"/>
      <c r="AH5" s="347"/>
      <c r="AI5" s="347"/>
      <c r="AJ5" s="347"/>
      <c r="AK5" s="347"/>
      <c r="AL5" s="347"/>
      <c r="AM5" s="85"/>
    </row>
    <row r="6" spans="1:46" s="197" customFormat="1" ht="51" customHeight="1">
      <c r="A6" s="333" t="s">
        <v>2</v>
      </c>
      <c r="B6" s="333" t="s">
        <v>436</v>
      </c>
      <c r="C6" s="333" t="s">
        <v>20</v>
      </c>
      <c r="D6" s="333" t="s">
        <v>21</v>
      </c>
      <c r="E6" s="333" t="s">
        <v>22</v>
      </c>
      <c r="F6" s="333" t="s">
        <v>23</v>
      </c>
      <c r="G6" s="333"/>
      <c r="H6" s="333"/>
      <c r="I6" s="333"/>
      <c r="J6" s="333"/>
      <c r="K6" s="333"/>
      <c r="L6" s="334" t="s">
        <v>437</v>
      </c>
      <c r="M6" s="335"/>
      <c r="N6" s="335"/>
      <c r="O6" s="335"/>
      <c r="P6" s="335"/>
      <c r="Q6" s="335"/>
      <c r="R6" s="336"/>
      <c r="S6" s="333" t="s">
        <v>24</v>
      </c>
      <c r="T6" s="333"/>
      <c r="U6" s="333" t="s">
        <v>25</v>
      </c>
      <c r="V6" s="333"/>
      <c r="W6" s="333" t="s">
        <v>26</v>
      </c>
      <c r="X6" s="333" t="s">
        <v>27</v>
      </c>
      <c r="Y6" s="333" t="s">
        <v>28</v>
      </c>
      <c r="Z6" s="331" t="s">
        <v>29</v>
      </c>
      <c r="AA6" s="340" t="s">
        <v>30</v>
      </c>
      <c r="AB6" s="340"/>
      <c r="AC6" s="340"/>
      <c r="AD6" s="340"/>
      <c r="AE6" s="341" t="s">
        <v>3</v>
      </c>
      <c r="AF6" s="342"/>
      <c r="AG6" s="337" t="s">
        <v>423</v>
      </c>
      <c r="AH6" s="333" t="s">
        <v>424</v>
      </c>
      <c r="AI6" s="333"/>
      <c r="AJ6" s="337" t="s">
        <v>31</v>
      </c>
      <c r="AK6" s="343" t="s">
        <v>31</v>
      </c>
      <c r="AL6" s="343" t="s">
        <v>32</v>
      </c>
      <c r="AM6" s="343" t="s">
        <v>33</v>
      </c>
      <c r="AN6" s="339" t="s">
        <v>34</v>
      </c>
      <c r="AO6" s="339"/>
    </row>
    <row r="7" spans="1:46" s="8" customFormat="1" ht="24" customHeight="1">
      <c r="A7" s="333"/>
      <c r="B7" s="333"/>
      <c r="C7" s="333"/>
      <c r="D7" s="333"/>
      <c r="E7" s="333"/>
      <c r="F7" s="333" t="s">
        <v>35</v>
      </c>
      <c r="G7" s="333" t="s">
        <v>36</v>
      </c>
      <c r="H7" s="333" t="s">
        <v>37</v>
      </c>
      <c r="I7" s="333"/>
      <c r="J7" s="333"/>
      <c r="K7" s="333"/>
      <c r="L7" s="333" t="s">
        <v>38</v>
      </c>
      <c r="M7" s="333" t="s">
        <v>39</v>
      </c>
      <c r="N7" s="334" t="s">
        <v>37</v>
      </c>
      <c r="O7" s="335"/>
      <c r="P7" s="335"/>
      <c r="Q7" s="335"/>
      <c r="R7" s="336"/>
      <c r="S7" s="337" t="s">
        <v>5</v>
      </c>
      <c r="T7" s="333" t="s">
        <v>37</v>
      </c>
      <c r="U7" s="333" t="s">
        <v>40</v>
      </c>
      <c r="V7" s="333" t="s">
        <v>41</v>
      </c>
      <c r="W7" s="333"/>
      <c r="X7" s="333"/>
      <c r="Y7" s="333"/>
      <c r="Z7" s="332"/>
      <c r="AA7" s="340" t="s">
        <v>5</v>
      </c>
      <c r="AB7" s="331" t="s">
        <v>42</v>
      </c>
      <c r="AC7" s="341" t="s">
        <v>43</v>
      </c>
      <c r="AD7" s="342"/>
      <c r="AE7" s="331" t="s">
        <v>6</v>
      </c>
      <c r="AF7" s="331" t="s">
        <v>7</v>
      </c>
      <c r="AG7" s="338"/>
      <c r="AH7" s="333" t="s">
        <v>5</v>
      </c>
      <c r="AI7" s="333" t="s">
        <v>425</v>
      </c>
      <c r="AJ7" s="338"/>
      <c r="AK7" s="343"/>
      <c r="AL7" s="343"/>
      <c r="AM7" s="343"/>
      <c r="AN7" s="339"/>
      <c r="AO7" s="339"/>
    </row>
    <row r="8" spans="1:46" s="197" customFormat="1" ht="69" customHeight="1">
      <c r="A8" s="333"/>
      <c r="B8" s="333"/>
      <c r="C8" s="333"/>
      <c r="D8" s="333"/>
      <c r="E8" s="333"/>
      <c r="F8" s="333"/>
      <c r="G8" s="333"/>
      <c r="H8" s="195" t="s">
        <v>5</v>
      </c>
      <c r="I8" s="195" t="s">
        <v>44</v>
      </c>
      <c r="J8" s="198" t="s">
        <v>45</v>
      </c>
      <c r="K8" s="195" t="s">
        <v>46</v>
      </c>
      <c r="L8" s="333"/>
      <c r="M8" s="333"/>
      <c r="N8" s="195" t="s">
        <v>5</v>
      </c>
      <c r="O8" s="195" t="s">
        <v>44</v>
      </c>
      <c r="P8" s="195" t="s">
        <v>47</v>
      </c>
      <c r="Q8" s="195" t="s">
        <v>48</v>
      </c>
      <c r="R8" s="195" t="s">
        <v>46</v>
      </c>
      <c r="S8" s="338"/>
      <c r="T8" s="333"/>
      <c r="U8" s="333"/>
      <c r="V8" s="333"/>
      <c r="W8" s="333"/>
      <c r="X8" s="333"/>
      <c r="Y8" s="333"/>
      <c r="Z8" s="332"/>
      <c r="AA8" s="340"/>
      <c r="AB8" s="332"/>
      <c r="AC8" s="199" t="s">
        <v>49</v>
      </c>
      <c r="AD8" s="199" t="s">
        <v>50</v>
      </c>
      <c r="AE8" s="332"/>
      <c r="AF8" s="332"/>
      <c r="AG8" s="338"/>
      <c r="AH8" s="333"/>
      <c r="AI8" s="333"/>
      <c r="AJ8" s="338"/>
      <c r="AK8" s="343"/>
      <c r="AL8" s="343"/>
      <c r="AM8" s="343"/>
      <c r="AN8" s="339"/>
      <c r="AO8" s="339"/>
    </row>
    <row r="9" spans="1:46" s="197" customFormat="1" ht="20.25" hidden="1" customHeight="1">
      <c r="A9" s="193">
        <v>1</v>
      </c>
      <c r="B9" s="193">
        <f>+A9+1</f>
        <v>2</v>
      </c>
      <c r="C9" s="193">
        <f t="shared" ref="C9:AK9" si="0">+B9+1</f>
        <v>3</v>
      </c>
      <c r="D9" s="193">
        <f t="shared" si="0"/>
        <v>4</v>
      </c>
      <c r="E9" s="193">
        <f t="shared" si="0"/>
        <v>5</v>
      </c>
      <c r="F9" s="193">
        <f t="shared" si="0"/>
        <v>6</v>
      </c>
      <c r="G9" s="193">
        <f t="shared" si="0"/>
        <v>7</v>
      </c>
      <c r="H9" s="193">
        <f t="shared" si="0"/>
        <v>8</v>
      </c>
      <c r="I9" s="193">
        <f t="shared" si="0"/>
        <v>9</v>
      </c>
      <c r="J9" s="194"/>
      <c r="K9" s="193">
        <v>10</v>
      </c>
      <c r="L9" s="193">
        <f t="shared" si="0"/>
        <v>11</v>
      </c>
      <c r="M9" s="193">
        <f t="shared" si="0"/>
        <v>12</v>
      </c>
      <c r="N9" s="193">
        <f t="shared" si="0"/>
        <v>13</v>
      </c>
      <c r="O9" s="193">
        <f t="shared" si="0"/>
        <v>14</v>
      </c>
      <c r="P9" s="193">
        <f t="shared" si="0"/>
        <v>15</v>
      </c>
      <c r="Q9" s="193">
        <f t="shared" si="0"/>
        <v>16</v>
      </c>
      <c r="R9" s="193">
        <f t="shared" si="0"/>
        <v>17</v>
      </c>
      <c r="S9" s="193">
        <f t="shared" si="0"/>
        <v>18</v>
      </c>
      <c r="T9" s="193">
        <f t="shared" si="0"/>
        <v>19</v>
      </c>
      <c r="U9" s="193">
        <f t="shared" si="0"/>
        <v>20</v>
      </c>
      <c r="V9" s="193">
        <f t="shared" si="0"/>
        <v>21</v>
      </c>
      <c r="W9" s="193">
        <f t="shared" si="0"/>
        <v>22</v>
      </c>
      <c r="X9" s="193">
        <f t="shared" si="0"/>
        <v>23</v>
      </c>
      <c r="Y9" s="193">
        <f t="shared" si="0"/>
        <v>24</v>
      </c>
      <c r="Z9" s="194"/>
      <c r="AA9" s="194"/>
      <c r="AB9" s="194"/>
      <c r="AC9" s="194"/>
      <c r="AD9" s="194"/>
      <c r="AE9" s="194"/>
      <c r="AF9" s="194"/>
      <c r="AG9" s="193">
        <v>24</v>
      </c>
      <c r="AH9" s="193"/>
      <c r="AI9" s="193">
        <v>24</v>
      </c>
      <c r="AJ9" s="193">
        <v>24</v>
      </c>
      <c r="AK9" s="194">
        <f t="shared" si="0"/>
        <v>25</v>
      </c>
      <c r="AL9" s="11"/>
      <c r="AM9" s="11"/>
      <c r="AT9" s="193"/>
    </row>
    <row r="10" spans="1:46" s="134" customFormat="1" ht="33" customHeight="1">
      <c r="A10" s="128"/>
      <c r="B10" s="128" t="s">
        <v>8</v>
      </c>
      <c r="C10" s="128"/>
      <c r="D10" s="128"/>
      <c r="E10" s="128"/>
      <c r="F10" s="128"/>
      <c r="G10" s="129"/>
      <c r="H10" s="129"/>
      <c r="I10" s="129"/>
      <c r="J10" s="130"/>
      <c r="K10" s="129"/>
      <c r="L10" s="128"/>
      <c r="M10" s="129"/>
      <c r="N10" s="129"/>
      <c r="O10" s="129"/>
      <c r="P10" s="129"/>
      <c r="Q10" s="129"/>
      <c r="R10" s="129"/>
      <c r="S10" s="129"/>
      <c r="T10" s="129"/>
      <c r="U10" s="129"/>
      <c r="V10" s="129"/>
      <c r="W10" s="129"/>
      <c r="X10" s="129"/>
      <c r="Y10" s="129"/>
      <c r="Z10" s="130"/>
      <c r="AA10" s="130"/>
      <c r="AB10" s="130"/>
      <c r="AC10" s="130"/>
      <c r="AD10" s="130"/>
      <c r="AE10" s="130"/>
      <c r="AF10" s="130"/>
      <c r="AG10" s="129"/>
      <c r="AH10" s="129"/>
      <c r="AI10" s="129"/>
      <c r="AJ10" s="129"/>
      <c r="AK10" s="131" t="e">
        <f>+AK11+#REF!+#REF!</f>
        <v>#REF!</v>
      </c>
      <c r="AL10" s="132" t="e">
        <f>+AL11+#REF!+#REF!</f>
        <v>#REF!</v>
      </c>
      <c r="AM10" s="132" t="e">
        <f>+AM11+#REF!+#REF!</f>
        <v>#REF!</v>
      </c>
      <c r="AN10" s="28" t="e">
        <f>+AN11+#REF!+#REF!</f>
        <v>#REF!</v>
      </c>
      <c r="AO10" s="133" t="e">
        <f>+AO11+#REF!+#REF!</f>
        <v>#REF!</v>
      </c>
      <c r="AP10" s="133" t="e">
        <f>+AP11+#REF!+#REF!</f>
        <v>#REF!</v>
      </c>
      <c r="AQ10" s="133">
        <f>+AJ10+'PLII (KCH GD)'!Y11</f>
        <v>0</v>
      </c>
      <c r="AR10" s="134" t="e">
        <f>+AR11+#REF!+#REF!</f>
        <v>#REF!</v>
      </c>
      <c r="AS10" s="134" t="e">
        <f>+AS11+#REF!+#REF!</f>
        <v>#REF!</v>
      </c>
      <c r="AT10" s="135" t="e">
        <f>+AT11+#REF!+#REF!</f>
        <v>#REF!</v>
      </c>
    </row>
    <row r="11" spans="1:46" s="134" customFormat="1" ht="33" customHeight="1">
      <c r="A11" s="128" t="s">
        <v>428</v>
      </c>
      <c r="B11" s="136" t="s">
        <v>411</v>
      </c>
      <c r="C11" s="128"/>
      <c r="D11" s="128"/>
      <c r="E11" s="128"/>
      <c r="F11" s="128"/>
      <c r="G11" s="129"/>
      <c r="H11" s="129"/>
      <c r="I11" s="129"/>
      <c r="J11" s="130"/>
      <c r="K11" s="129"/>
      <c r="L11" s="128"/>
      <c r="M11" s="129"/>
      <c r="N11" s="129"/>
      <c r="O11" s="129"/>
      <c r="P11" s="129"/>
      <c r="Q11" s="129"/>
      <c r="R11" s="129"/>
      <c r="S11" s="129"/>
      <c r="T11" s="129"/>
      <c r="U11" s="129"/>
      <c r="V11" s="129"/>
      <c r="W11" s="129"/>
      <c r="X11" s="129"/>
      <c r="Y11" s="129"/>
      <c r="Z11" s="130"/>
      <c r="AA11" s="130"/>
      <c r="AB11" s="130"/>
      <c r="AC11" s="130"/>
      <c r="AD11" s="130"/>
      <c r="AE11" s="130"/>
      <c r="AF11" s="130"/>
      <c r="AG11" s="129"/>
      <c r="AH11" s="129"/>
      <c r="AI11" s="129"/>
      <c r="AJ11" s="129"/>
      <c r="AK11" s="131" t="e">
        <f t="shared" ref="AK11:AT11" si="1">+AK13+AK21</f>
        <v>#REF!</v>
      </c>
      <c r="AL11" s="132" t="e">
        <f t="shared" si="1"/>
        <v>#REF!</v>
      </c>
      <c r="AM11" s="132" t="e">
        <f t="shared" si="1"/>
        <v>#REF!</v>
      </c>
      <c r="AN11" s="28" t="e">
        <f t="shared" si="1"/>
        <v>#REF!</v>
      </c>
      <c r="AO11" s="133" t="e">
        <f t="shared" si="1"/>
        <v>#REF!</v>
      </c>
      <c r="AP11" s="133" t="e">
        <f t="shared" si="1"/>
        <v>#REF!</v>
      </c>
      <c r="AQ11" s="133" t="e">
        <f t="shared" si="1"/>
        <v>#REF!</v>
      </c>
      <c r="AR11" s="134" t="e">
        <f t="shared" si="1"/>
        <v>#REF!</v>
      </c>
      <c r="AS11" s="134" t="e">
        <f t="shared" si="1"/>
        <v>#REF!</v>
      </c>
      <c r="AT11" s="137" t="e">
        <f t="shared" si="1"/>
        <v>#REF!</v>
      </c>
    </row>
    <row r="12" spans="1:46" s="134" customFormat="1" ht="100.5" customHeight="1">
      <c r="A12" s="128" t="s">
        <v>9</v>
      </c>
      <c r="B12" s="136" t="s">
        <v>427</v>
      </c>
      <c r="C12" s="128"/>
      <c r="D12" s="128"/>
      <c r="E12" s="128"/>
      <c r="F12" s="128"/>
      <c r="G12" s="129"/>
      <c r="H12" s="129"/>
      <c r="I12" s="129"/>
      <c r="J12" s="130"/>
      <c r="K12" s="129"/>
      <c r="L12" s="128"/>
      <c r="M12" s="129"/>
      <c r="N12" s="129"/>
      <c r="O12" s="129"/>
      <c r="P12" s="129"/>
      <c r="Q12" s="129"/>
      <c r="R12" s="129"/>
      <c r="S12" s="129"/>
      <c r="T12" s="129"/>
      <c r="U12" s="129"/>
      <c r="V12" s="129"/>
      <c r="W12" s="129"/>
      <c r="X12" s="129"/>
      <c r="Y12" s="129"/>
      <c r="Z12" s="130"/>
      <c r="AA12" s="130"/>
      <c r="AB12" s="130"/>
      <c r="AC12" s="130"/>
      <c r="AD12" s="130"/>
      <c r="AE12" s="130"/>
      <c r="AF12" s="130"/>
      <c r="AG12" s="129"/>
      <c r="AH12" s="129"/>
      <c r="AI12" s="129"/>
      <c r="AJ12" s="129"/>
      <c r="AK12" s="131"/>
      <c r="AL12" s="132"/>
      <c r="AM12" s="132"/>
      <c r="AN12" s="28"/>
      <c r="AO12" s="133"/>
      <c r="AP12" s="133"/>
      <c r="AQ12" s="133"/>
      <c r="AT12" s="138"/>
    </row>
    <row r="13" spans="1:46" s="134" customFormat="1" ht="32.15" customHeight="1">
      <c r="A13" s="188">
        <v>1</v>
      </c>
      <c r="B13" s="187" t="s">
        <v>419</v>
      </c>
      <c r="C13" s="128"/>
      <c r="D13" s="128"/>
      <c r="E13" s="128"/>
      <c r="F13" s="128"/>
      <c r="G13" s="129"/>
      <c r="H13" s="129"/>
      <c r="I13" s="129"/>
      <c r="J13" s="130"/>
      <c r="K13" s="129"/>
      <c r="L13" s="128"/>
      <c r="M13" s="129"/>
      <c r="N13" s="129"/>
      <c r="O13" s="129"/>
      <c r="P13" s="129"/>
      <c r="Q13" s="129"/>
      <c r="R13" s="129"/>
      <c r="S13" s="129"/>
      <c r="T13" s="129"/>
      <c r="U13" s="129"/>
      <c r="V13" s="129"/>
      <c r="W13" s="129"/>
      <c r="X13" s="129"/>
      <c r="Y13" s="129"/>
      <c r="Z13" s="130"/>
      <c r="AA13" s="130"/>
      <c r="AB13" s="130"/>
      <c r="AC13" s="130"/>
      <c r="AD13" s="130"/>
      <c r="AE13" s="130"/>
      <c r="AF13" s="130"/>
      <c r="AG13" s="129"/>
      <c r="AH13" s="129"/>
      <c r="AI13" s="129"/>
      <c r="AJ13" s="129"/>
      <c r="AK13" s="131">
        <f t="shared" ref="AK13:AT13" si="2">+AK14</f>
        <v>0</v>
      </c>
      <c r="AL13" s="132">
        <f t="shared" si="2"/>
        <v>0</v>
      </c>
      <c r="AM13" s="132">
        <f t="shared" si="2"/>
        <v>0</v>
      </c>
      <c r="AN13" s="28">
        <f t="shared" si="2"/>
        <v>0</v>
      </c>
      <c r="AO13" s="133">
        <f t="shared" si="2"/>
        <v>0</v>
      </c>
      <c r="AP13" s="133">
        <f t="shared" si="2"/>
        <v>0</v>
      </c>
      <c r="AQ13" s="133">
        <f t="shared" si="2"/>
        <v>0</v>
      </c>
      <c r="AR13" s="134">
        <f t="shared" si="2"/>
        <v>0</v>
      </c>
      <c r="AS13" s="134">
        <f t="shared" si="2"/>
        <v>0</v>
      </c>
      <c r="AT13" s="138">
        <f t="shared" si="2"/>
        <v>0</v>
      </c>
    </row>
    <row r="14" spans="1:46" s="134" customFormat="1" ht="32.15" customHeight="1">
      <c r="A14" s="192"/>
      <c r="B14" s="187" t="s">
        <v>420</v>
      </c>
      <c r="C14" s="128"/>
      <c r="D14" s="128"/>
      <c r="E14" s="128"/>
      <c r="F14" s="128"/>
      <c r="G14" s="129"/>
      <c r="H14" s="129"/>
      <c r="I14" s="129"/>
      <c r="J14" s="130"/>
      <c r="K14" s="129"/>
      <c r="L14" s="128"/>
      <c r="M14" s="129"/>
      <c r="N14" s="129"/>
      <c r="O14" s="129"/>
      <c r="P14" s="129"/>
      <c r="Q14" s="129"/>
      <c r="R14" s="129"/>
      <c r="S14" s="129"/>
      <c r="T14" s="129"/>
      <c r="U14" s="129"/>
      <c r="V14" s="129"/>
      <c r="W14" s="129"/>
      <c r="X14" s="129"/>
      <c r="Y14" s="129"/>
      <c r="Z14" s="130"/>
      <c r="AA14" s="130"/>
      <c r="AB14" s="130"/>
      <c r="AC14" s="130"/>
      <c r="AD14" s="130"/>
      <c r="AE14" s="130"/>
      <c r="AF14" s="130"/>
      <c r="AG14" s="129"/>
      <c r="AH14" s="129"/>
      <c r="AI14" s="129"/>
      <c r="AJ14" s="129"/>
      <c r="AK14" s="131">
        <f t="shared" ref="AK14:AT14" si="3">SUM(AK20)</f>
        <v>0</v>
      </c>
      <c r="AL14" s="132">
        <f t="shared" si="3"/>
        <v>0</v>
      </c>
      <c r="AM14" s="132">
        <f t="shared" si="3"/>
        <v>0</v>
      </c>
      <c r="AN14" s="28">
        <f t="shared" si="3"/>
        <v>0</v>
      </c>
      <c r="AO14" s="133">
        <f t="shared" si="3"/>
        <v>0</v>
      </c>
      <c r="AP14" s="133">
        <f t="shared" si="3"/>
        <v>0</v>
      </c>
      <c r="AQ14" s="133">
        <f t="shared" si="3"/>
        <v>0</v>
      </c>
      <c r="AR14" s="134">
        <f t="shared" si="3"/>
        <v>0</v>
      </c>
      <c r="AS14" s="134">
        <f t="shared" si="3"/>
        <v>0</v>
      </c>
      <c r="AT14" s="137">
        <f t="shared" si="3"/>
        <v>0</v>
      </c>
    </row>
    <row r="15" spans="1:46" s="134" customFormat="1" ht="37.5" customHeight="1">
      <c r="A15" s="191" t="s">
        <v>15</v>
      </c>
      <c r="B15" s="185" t="s">
        <v>429</v>
      </c>
      <c r="C15" s="128"/>
      <c r="D15" s="128"/>
      <c r="E15" s="128"/>
      <c r="F15" s="128"/>
      <c r="G15" s="129"/>
      <c r="H15" s="129"/>
      <c r="I15" s="129"/>
      <c r="J15" s="130"/>
      <c r="K15" s="129"/>
      <c r="L15" s="128"/>
      <c r="M15" s="129"/>
      <c r="N15" s="129"/>
      <c r="O15" s="129"/>
      <c r="P15" s="129"/>
      <c r="Q15" s="129"/>
      <c r="R15" s="129"/>
      <c r="S15" s="129"/>
      <c r="T15" s="129"/>
      <c r="U15" s="129"/>
      <c r="V15" s="129"/>
      <c r="W15" s="129"/>
      <c r="X15" s="129"/>
      <c r="Y15" s="129"/>
      <c r="Z15" s="130"/>
      <c r="AA15" s="130"/>
      <c r="AB15" s="130"/>
      <c r="AC15" s="130"/>
      <c r="AD15" s="130"/>
      <c r="AE15" s="130"/>
      <c r="AF15" s="130"/>
      <c r="AG15" s="129"/>
      <c r="AH15" s="129"/>
      <c r="AI15" s="129"/>
      <c r="AJ15" s="129"/>
      <c r="AK15" s="131"/>
      <c r="AL15" s="132"/>
      <c r="AM15" s="132"/>
      <c r="AN15" s="28"/>
      <c r="AO15" s="133"/>
      <c r="AP15" s="133"/>
      <c r="AQ15" s="133"/>
      <c r="AT15" s="137"/>
    </row>
    <row r="16" spans="1:46" s="134" customFormat="1" ht="32.15" customHeight="1">
      <c r="A16" s="188">
        <v>1</v>
      </c>
      <c r="B16" s="187" t="s">
        <v>419</v>
      </c>
      <c r="C16" s="128"/>
      <c r="D16" s="128"/>
      <c r="E16" s="128"/>
      <c r="F16" s="128"/>
      <c r="G16" s="129"/>
      <c r="H16" s="129"/>
      <c r="I16" s="129"/>
      <c r="J16" s="130"/>
      <c r="K16" s="129"/>
      <c r="L16" s="128"/>
      <c r="M16" s="129"/>
      <c r="N16" s="129"/>
      <c r="O16" s="129"/>
      <c r="P16" s="129"/>
      <c r="Q16" s="129"/>
      <c r="R16" s="129"/>
      <c r="S16" s="129"/>
      <c r="T16" s="129"/>
      <c r="U16" s="129"/>
      <c r="V16" s="129"/>
      <c r="W16" s="129"/>
      <c r="X16" s="129"/>
      <c r="Y16" s="129"/>
      <c r="Z16" s="130"/>
      <c r="AA16" s="130"/>
      <c r="AB16" s="130"/>
      <c r="AC16" s="130"/>
      <c r="AD16" s="130"/>
      <c r="AE16" s="130"/>
      <c r="AF16" s="130"/>
      <c r="AG16" s="129"/>
      <c r="AH16" s="129"/>
      <c r="AI16" s="129"/>
      <c r="AJ16" s="129"/>
      <c r="AK16" s="131" t="e">
        <f t="shared" ref="AK16:AT16" si="4">+AK17</f>
        <v>#REF!</v>
      </c>
      <c r="AL16" s="132" t="e">
        <f t="shared" si="4"/>
        <v>#REF!</v>
      </c>
      <c r="AM16" s="132" t="e">
        <f t="shared" si="4"/>
        <v>#REF!</v>
      </c>
      <c r="AN16" s="28" t="e">
        <f t="shared" si="4"/>
        <v>#REF!</v>
      </c>
      <c r="AO16" s="133" t="e">
        <f t="shared" si="4"/>
        <v>#REF!</v>
      </c>
      <c r="AP16" s="133" t="e">
        <f t="shared" si="4"/>
        <v>#REF!</v>
      </c>
      <c r="AQ16" s="133" t="e">
        <f t="shared" si="4"/>
        <v>#REF!</v>
      </c>
      <c r="AR16" s="134" t="e">
        <f t="shared" si="4"/>
        <v>#REF!</v>
      </c>
      <c r="AS16" s="134" t="e">
        <f t="shared" si="4"/>
        <v>#REF!</v>
      </c>
      <c r="AT16" s="138" t="e">
        <f t="shared" si="4"/>
        <v>#REF!</v>
      </c>
    </row>
    <row r="17" spans="1:46" s="134" customFormat="1" ht="32.15" customHeight="1">
      <c r="A17" s="192"/>
      <c r="B17" s="187" t="s">
        <v>420</v>
      </c>
      <c r="C17" s="128"/>
      <c r="D17" s="128"/>
      <c r="E17" s="128"/>
      <c r="F17" s="128"/>
      <c r="G17" s="129"/>
      <c r="H17" s="129"/>
      <c r="I17" s="129"/>
      <c r="J17" s="130"/>
      <c r="K17" s="129"/>
      <c r="L17" s="128"/>
      <c r="M17" s="129"/>
      <c r="N17" s="129"/>
      <c r="O17" s="129"/>
      <c r="P17" s="129"/>
      <c r="Q17" s="129"/>
      <c r="R17" s="129"/>
      <c r="S17" s="129"/>
      <c r="T17" s="129"/>
      <c r="U17" s="129"/>
      <c r="V17" s="129"/>
      <c r="W17" s="129"/>
      <c r="X17" s="129"/>
      <c r="Y17" s="129"/>
      <c r="Z17" s="130"/>
      <c r="AA17" s="130"/>
      <c r="AB17" s="130"/>
      <c r="AC17" s="130"/>
      <c r="AD17" s="130"/>
      <c r="AE17" s="130"/>
      <c r="AF17" s="130"/>
      <c r="AG17" s="129"/>
      <c r="AH17" s="129"/>
      <c r="AI17" s="129"/>
      <c r="AJ17" s="129"/>
      <c r="AK17" s="131" t="e">
        <f>SUM(#REF!)</f>
        <v>#REF!</v>
      </c>
      <c r="AL17" s="132" t="e">
        <f>SUM(#REF!)</f>
        <v>#REF!</v>
      </c>
      <c r="AM17" s="132" t="e">
        <f>SUM(#REF!)</f>
        <v>#REF!</v>
      </c>
      <c r="AN17" s="28" t="e">
        <f>SUM(#REF!)</f>
        <v>#REF!</v>
      </c>
      <c r="AO17" s="133" t="e">
        <f>SUM(#REF!)</f>
        <v>#REF!</v>
      </c>
      <c r="AP17" s="133" t="e">
        <f>SUM(#REF!)</f>
        <v>#REF!</v>
      </c>
      <c r="AQ17" s="133" t="e">
        <f>SUM(#REF!)</f>
        <v>#REF!</v>
      </c>
      <c r="AR17" s="134" t="e">
        <f>SUM(#REF!)</f>
        <v>#REF!</v>
      </c>
      <c r="AS17" s="134" t="e">
        <f>SUM(#REF!)</f>
        <v>#REF!</v>
      </c>
      <c r="AT17" s="137" t="e">
        <f>SUM(#REF!)</f>
        <v>#REF!</v>
      </c>
    </row>
    <row r="18" spans="1:46" s="134" customFormat="1" ht="39.75" customHeight="1">
      <c r="A18" s="128" t="s">
        <v>432</v>
      </c>
      <c r="B18" s="136" t="s">
        <v>410</v>
      </c>
      <c r="C18" s="128"/>
      <c r="D18" s="128"/>
      <c r="E18" s="128"/>
      <c r="F18" s="128"/>
      <c r="G18" s="129"/>
      <c r="H18" s="129"/>
      <c r="I18" s="129"/>
      <c r="J18" s="130"/>
      <c r="K18" s="129"/>
      <c r="L18" s="128"/>
      <c r="M18" s="129"/>
      <c r="N18" s="129"/>
      <c r="O18" s="129"/>
      <c r="P18" s="129"/>
      <c r="Q18" s="129"/>
      <c r="R18" s="129"/>
      <c r="S18" s="129"/>
      <c r="T18" s="129"/>
      <c r="U18" s="129"/>
      <c r="V18" s="129"/>
      <c r="W18" s="129"/>
      <c r="X18" s="129"/>
      <c r="Y18" s="129"/>
      <c r="Z18" s="130"/>
      <c r="AA18" s="130"/>
      <c r="AB18" s="130"/>
      <c r="AC18" s="130"/>
      <c r="AD18" s="130"/>
      <c r="AE18" s="130"/>
      <c r="AF18" s="130"/>
      <c r="AG18" s="129"/>
      <c r="AH18" s="129"/>
      <c r="AI18" s="129"/>
      <c r="AJ18" s="129"/>
      <c r="AK18" s="131" t="e">
        <f>+AK19+#REF!</f>
        <v>#REF!</v>
      </c>
      <c r="AL18" s="132" t="e">
        <f>+AL19+#REF!</f>
        <v>#REF!</v>
      </c>
      <c r="AM18" s="132" t="e">
        <f>+AM19+#REF!</f>
        <v>#REF!</v>
      </c>
      <c r="AN18" s="28" t="e">
        <f>+AN19+#REF!</f>
        <v>#REF!</v>
      </c>
      <c r="AO18" s="133" t="e">
        <f>+AO19+#REF!</f>
        <v>#REF!</v>
      </c>
      <c r="AP18" s="133" t="e">
        <f>+AP19+#REF!</f>
        <v>#REF!</v>
      </c>
      <c r="AQ18" s="133" t="e">
        <f>+AQ19+#REF!</f>
        <v>#REF!</v>
      </c>
      <c r="AR18" s="134" t="e">
        <f>+AR19+#REF!</f>
        <v>#REF!</v>
      </c>
      <c r="AS18" s="134" t="e">
        <f>+AS19+#REF!</f>
        <v>#REF!</v>
      </c>
      <c r="AT18" s="137" t="e">
        <f>+AT19+#REF!</f>
        <v>#REF!</v>
      </c>
    </row>
    <row r="19" spans="1:46" s="134" customFormat="1" ht="32.15" customHeight="1">
      <c r="A19" s="188"/>
      <c r="B19" s="187" t="s">
        <v>430</v>
      </c>
      <c r="C19" s="128"/>
      <c r="D19" s="128"/>
      <c r="E19" s="128"/>
      <c r="F19" s="128"/>
      <c r="G19" s="129"/>
      <c r="H19" s="129"/>
      <c r="I19" s="129"/>
      <c r="J19" s="130"/>
      <c r="K19" s="129"/>
      <c r="L19" s="128"/>
      <c r="M19" s="129"/>
      <c r="N19" s="129"/>
      <c r="O19" s="129"/>
      <c r="P19" s="129"/>
      <c r="Q19" s="129"/>
      <c r="R19" s="129"/>
      <c r="S19" s="129"/>
      <c r="T19" s="129"/>
      <c r="U19" s="129"/>
      <c r="V19" s="129"/>
      <c r="W19" s="129"/>
      <c r="X19" s="129"/>
      <c r="Y19" s="129"/>
      <c r="Z19" s="130"/>
      <c r="AA19" s="130"/>
      <c r="AB19" s="130"/>
      <c r="AC19" s="130"/>
      <c r="AD19" s="130"/>
      <c r="AE19" s="130"/>
      <c r="AF19" s="130"/>
      <c r="AG19" s="129"/>
      <c r="AH19" s="129"/>
      <c r="AI19" s="129"/>
      <c r="AJ19" s="129"/>
      <c r="AK19" s="131" t="e">
        <f>+#REF!</f>
        <v>#REF!</v>
      </c>
      <c r="AL19" s="132" t="e">
        <f>+#REF!</f>
        <v>#REF!</v>
      </c>
      <c r="AM19" s="132" t="e">
        <f>+#REF!</f>
        <v>#REF!</v>
      </c>
      <c r="AN19" s="28" t="e">
        <f>+#REF!</f>
        <v>#REF!</v>
      </c>
      <c r="AO19" s="133" t="e">
        <f>+#REF!</f>
        <v>#REF!</v>
      </c>
      <c r="AP19" s="133" t="e">
        <f>+#REF!</f>
        <v>#REF!</v>
      </c>
      <c r="AQ19" s="133" t="e">
        <f>+#REF!</f>
        <v>#REF!</v>
      </c>
      <c r="AR19" s="134" t="e">
        <f>+#REF!</f>
        <v>#REF!</v>
      </c>
      <c r="AS19" s="134" t="e">
        <f>+#REF!</f>
        <v>#REF!</v>
      </c>
      <c r="AT19" s="138" t="e">
        <f>+#REF!</f>
        <v>#REF!</v>
      </c>
    </row>
    <row r="20" spans="1:46" ht="39.75" customHeight="1">
      <c r="A20" s="191" t="s">
        <v>433</v>
      </c>
      <c r="B20" s="185" t="s">
        <v>413</v>
      </c>
      <c r="C20" s="196"/>
      <c r="D20" s="196"/>
      <c r="E20" s="196"/>
      <c r="F20" s="140"/>
      <c r="G20" s="124"/>
      <c r="H20" s="124"/>
      <c r="I20" s="124"/>
      <c r="J20" s="125"/>
      <c r="K20" s="124"/>
      <c r="L20" s="196"/>
      <c r="M20" s="124"/>
      <c r="N20" s="124"/>
      <c r="O20" s="124"/>
      <c r="P20" s="124"/>
      <c r="Q20" s="124"/>
      <c r="R20" s="124"/>
      <c r="S20" s="124"/>
      <c r="T20" s="124"/>
      <c r="U20" s="124"/>
      <c r="V20" s="124"/>
      <c r="W20" s="124"/>
      <c r="X20" s="124"/>
      <c r="Y20" s="124"/>
      <c r="Z20" s="126"/>
      <c r="AA20" s="125"/>
      <c r="AB20" s="126"/>
      <c r="AC20" s="126"/>
      <c r="AD20" s="126"/>
      <c r="AE20" s="126"/>
      <c r="AF20" s="126"/>
      <c r="AG20" s="127"/>
      <c r="AH20" s="127"/>
      <c r="AI20" s="127"/>
      <c r="AJ20" s="127"/>
      <c r="AK20" s="86"/>
      <c r="AL20" s="194"/>
      <c r="AM20" s="194" t="s">
        <v>51</v>
      </c>
      <c r="AN20" s="197">
        <f>IF(C20&lt;&gt;0,1,)</f>
        <v>0</v>
      </c>
      <c r="AT20" s="23"/>
    </row>
    <row r="21" spans="1:46" s="134" customFormat="1" ht="32.15" customHeight="1">
      <c r="A21" s="188"/>
      <c r="B21" s="187" t="s">
        <v>430</v>
      </c>
      <c r="C21" s="128"/>
      <c r="D21" s="128"/>
      <c r="E21" s="128"/>
      <c r="F21" s="128"/>
      <c r="G21" s="129"/>
      <c r="H21" s="129"/>
      <c r="I21" s="129"/>
      <c r="J21" s="130"/>
      <c r="K21" s="129"/>
      <c r="L21" s="128"/>
      <c r="M21" s="129"/>
      <c r="N21" s="129"/>
      <c r="O21" s="129"/>
      <c r="P21" s="129"/>
      <c r="Q21" s="129"/>
      <c r="R21" s="129"/>
      <c r="S21" s="129"/>
      <c r="T21" s="129"/>
      <c r="U21" s="129"/>
      <c r="V21" s="129"/>
      <c r="W21" s="129"/>
      <c r="X21" s="129"/>
      <c r="Y21" s="129"/>
      <c r="Z21" s="130"/>
      <c r="AA21" s="130"/>
      <c r="AB21" s="130"/>
      <c r="AC21" s="130"/>
      <c r="AD21" s="130"/>
      <c r="AE21" s="130"/>
      <c r="AF21" s="130"/>
      <c r="AG21" s="129"/>
      <c r="AH21" s="129"/>
      <c r="AI21" s="129"/>
      <c r="AJ21" s="129"/>
      <c r="AK21" s="131" t="e">
        <f>+#REF!+#REF!+#REF!+#REF!</f>
        <v>#REF!</v>
      </c>
      <c r="AL21" s="132" t="e">
        <f>+#REF!+#REF!+#REF!+#REF!</f>
        <v>#REF!</v>
      </c>
      <c r="AM21" s="132" t="e">
        <f>+#REF!+#REF!+#REF!+#REF!</f>
        <v>#REF!</v>
      </c>
      <c r="AN21" s="28" t="e">
        <f>+#REF!+#REF!+#REF!+#REF!</f>
        <v>#REF!</v>
      </c>
      <c r="AO21" s="133" t="e">
        <f>+#REF!+#REF!+#REF!+#REF!</f>
        <v>#REF!</v>
      </c>
      <c r="AP21" s="133" t="e">
        <f>+#REF!+#REF!+#REF!+#REF!</f>
        <v>#REF!</v>
      </c>
      <c r="AQ21" s="133" t="e">
        <f>+#REF!+#REF!+#REF!+#REF!</f>
        <v>#REF!</v>
      </c>
      <c r="AR21" s="134" t="e">
        <f>+#REF!+#REF!+#REF!+#REF!</f>
        <v>#REF!</v>
      </c>
      <c r="AS21" s="134" t="e">
        <f>+#REF!+#REF!+#REF!+#REF!</f>
        <v>#REF!</v>
      </c>
      <c r="AT21" s="137" t="e">
        <f>+#REF!+#REF!+#REF!+#REF!</f>
        <v>#REF!</v>
      </c>
    </row>
    <row r="22" spans="1:46" s="134" customFormat="1" ht="59.25" customHeight="1">
      <c r="A22" s="200" t="s">
        <v>434</v>
      </c>
      <c r="B22" s="185" t="s">
        <v>426</v>
      </c>
      <c r="C22" s="128"/>
      <c r="D22" s="128"/>
      <c r="E22" s="128"/>
      <c r="F22" s="128"/>
      <c r="G22" s="129"/>
      <c r="H22" s="129"/>
      <c r="I22" s="129"/>
      <c r="J22" s="130"/>
      <c r="K22" s="129"/>
      <c r="L22" s="128"/>
      <c r="M22" s="129"/>
      <c r="N22" s="129"/>
      <c r="O22" s="129"/>
      <c r="P22" s="129"/>
      <c r="Q22" s="129"/>
      <c r="R22" s="129"/>
      <c r="S22" s="129"/>
      <c r="T22" s="129"/>
      <c r="U22" s="129"/>
      <c r="V22" s="129"/>
      <c r="W22" s="129"/>
      <c r="X22" s="129"/>
      <c r="Y22" s="129"/>
      <c r="Z22" s="130"/>
      <c r="AA22" s="130"/>
      <c r="AB22" s="130"/>
      <c r="AC22" s="130"/>
      <c r="AD22" s="130"/>
      <c r="AE22" s="130"/>
      <c r="AF22" s="130"/>
      <c r="AG22" s="129"/>
      <c r="AH22" s="129"/>
      <c r="AI22" s="129"/>
      <c r="AJ22" s="129"/>
      <c r="AK22" s="131"/>
      <c r="AL22" s="132"/>
      <c r="AM22" s="132"/>
      <c r="AN22" s="28"/>
      <c r="AO22" s="133"/>
      <c r="AP22" s="133"/>
      <c r="AQ22" s="133"/>
      <c r="AT22" s="137"/>
    </row>
    <row r="23" spans="1:46" s="134" customFormat="1" ht="46.5" customHeight="1">
      <c r="A23" s="139" t="s">
        <v>435</v>
      </c>
      <c r="B23" s="136" t="s">
        <v>418</v>
      </c>
      <c r="C23" s="128"/>
      <c r="D23" s="128"/>
      <c r="E23" s="128"/>
      <c r="F23" s="128"/>
      <c r="G23" s="129"/>
      <c r="H23" s="129"/>
      <c r="I23" s="129"/>
      <c r="J23" s="130"/>
      <c r="K23" s="129"/>
      <c r="L23" s="128"/>
      <c r="M23" s="129"/>
      <c r="N23" s="129"/>
      <c r="O23" s="129"/>
      <c r="P23" s="129"/>
      <c r="Q23" s="129"/>
      <c r="R23" s="129"/>
      <c r="S23" s="129"/>
      <c r="T23" s="129"/>
      <c r="U23" s="129"/>
      <c r="V23" s="129"/>
      <c r="W23" s="129"/>
      <c r="X23" s="129"/>
      <c r="Y23" s="129"/>
      <c r="Z23" s="130"/>
      <c r="AA23" s="130"/>
      <c r="AB23" s="130"/>
      <c r="AC23" s="130"/>
      <c r="AD23" s="130"/>
      <c r="AE23" s="130"/>
      <c r="AF23" s="130"/>
      <c r="AG23" s="129"/>
      <c r="AH23" s="129"/>
      <c r="AI23" s="129"/>
      <c r="AJ23" s="129"/>
      <c r="AK23" s="131" t="e">
        <f>SUM(#REF!)</f>
        <v>#REF!</v>
      </c>
      <c r="AL23" s="132" t="e">
        <f>SUM(#REF!)</f>
        <v>#REF!</v>
      </c>
      <c r="AM23" s="132" t="e">
        <f>SUM(#REF!)</f>
        <v>#REF!</v>
      </c>
      <c r="AN23" s="28" t="e">
        <f>SUM(#REF!)</f>
        <v>#REF!</v>
      </c>
      <c r="AO23" s="133" t="e">
        <f>SUM(#REF!)</f>
        <v>#REF!</v>
      </c>
      <c r="AP23" s="133" t="e">
        <f>SUM(#REF!)</f>
        <v>#REF!</v>
      </c>
      <c r="AQ23" s="133" t="e">
        <f>SUM(#REF!)</f>
        <v>#REF!</v>
      </c>
      <c r="AR23" s="134" t="e">
        <f>SUM(#REF!)</f>
        <v>#REF!</v>
      </c>
      <c r="AS23" s="134" t="e">
        <f>SUM(#REF!)</f>
        <v>#REF!</v>
      </c>
      <c r="AT23" s="137" t="e">
        <f>SUM(#REF!)</f>
        <v>#REF!</v>
      </c>
    </row>
  </sheetData>
  <mergeCells count="45">
    <mergeCell ref="A6:A8"/>
    <mergeCell ref="B6:B8"/>
    <mergeCell ref="C6:C8"/>
    <mergeCell ref="D6:D8"/>
    <mergeCell ref="E6:E8"/>
    <mergeCell ref="A1:AJ1"/>
    <mergeCell ref="A2:AL2"/>
    <mergeCell ref="A3:AL3"/>
    <mergeCell ref="A4:AL4"/>
    <mergeCell ref="A5:AL5"/>
    <mergeCell ref="F6:K6"/>
    <mergeCell ref="L6:R6"/>
    <mergeCell ref="S6:T6"/>
    <mergeCell ref="U6:V6"/>
    <mergeCell ref="W6:W8"/>
    <mergeCell ref="F7:F8"/>
    <mergeCell ref="G7:G8"/>
    <mergeCell ref="H7:K7"/>
    <mergeCell ref="L7:L8"/>
    <mergeCell ref="AO6:AO8"/>
    <mergeCell ref="Y6:Y8"/>
    <mergeCell ref="Z6:Z8"/>
    <mergeCell ref="AA6:AD6"/>
    <mergeCell ref="AE6:AF6"/>
    <mergeCell ref="AG6:AG8"/>
    <mergeCell ref="AH6:AI6"/>
    <mergeCell ref="AA7:AA8"/>
    <mergeCell ref="AB7:AB8"/>
    <mergeCell ref="AC7:AD7"/>
    <mergeCell ref="AE7:AE8"/>
    <mergeCell ref="AJ6:AJ8"/>
    <mergeCell ref="AK6:AK8"/>
    <mergeCell ref="AL6:AL8"/>
    <mergeCell ref="AM6:AM8"/>
    <mergeCell ref="AN6:AN8"/>
    <mergeCell ref="AF7:AF8"/>
    <mergeCell ref="AH7:AH8"/>
    <mergeCell ref="AI7:AI8"/>
    <mergeCell ref="M7:M8"/>
    <mergeCell ref="N7:R7"/>
    <mergeCell ref="S7:S8"/>
    <mergeCell ref="T7:T8"/>
    <mergeCell ref="U7:U8"/>
    <mergeCell ref="V7:V8"/>
    <mergeCell ref="X6:X8"/>
  </mergeCells>
  <printOptions horizontalCentered="1"/>
  <pageMargins left="0.39370078740157483" right="0.39370078740157483" top="0.39370078740157483" bottom="0.39370078740157483" header="0.51181102362204722" footer="0.98425196850393704"/>
  <pageSetup paperSize="9" scale="65" fitToHeight="0" orientation="landscape" useFirstPageNumber="1" r:id="rId1"/>
  <headerFooter differentFirst="1">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16"/>
  <sheetViews>
    <sheetView showZeros="0" zoomScaleNormal="100" zoomScaleSheetLayoutView="75" workbookViewId="0">
      <selection activeCell="S8" sqref="S8:S10"/>
    </sheetView>
  </sheetViews>
  <sheetFormatPr defaultColWidth="8.33203125" defaultRowHeight="13"/>
  <cols>
    <col min="1" max="1" width="4" style="152" customWidth="1"/>
    <col min="2" max="2" width="35.25" style="22" customWidth="1"/>
    <col min="3" max="4" width="10.75" style="152" customWidth="1"/>
    <col min="5" max="5" width="8.75" style="152" customWidth="1"/>
    <col min="6" max="6" width="10.08203125" style="152" customWidth="1"/>
    <col min="7" max="7" width="11.08203125" style="22" customWidth="1"/>
    <col min="8" max="8" width="10.75" style="22" hidden="1" customWidth="1"/>
    <col min="9" max="9" width="11.75" style="22" customWidth="1"/>
    <col min="10" max="11" width="11.75" style="22" hidden="1" customWidth="1"/>
    <col min="12" max="12" width="10.75" style="152" hidden="1" customWidth="1"/>
    <col min="13" max="13" width="10.75" style="22" hidden="1" customWidth="1"/>
    <col min="14" max="14" width="11.58203125" style="22" hidden="1" customWidth="1"/>
    <col min="15" max="15" width="9.33203125" style="22" hidden="1" customWidth="1"/>
    <col min="16" max="17" width="8.75" style="22" hidden="1" customWidth="1"/>
    <col min="18" max="18" width="7.58203125" style="22" hidden="1" customWidth="1"/>
    <col min="19" max="19" width="10" style="22" hidden="1" customWidth="1"/>
    <col min="20" max="20" width="9" style="22" hidden="1" customWidth="1"/>
    <col min="21" max="34" width="11.75" style="82" hidden="1" customWidth="1"/>
    <col min="35" max="35" width="12" style="82" customWidth="1"/>
    <col min="36" max="38" width="12.75" style="141" hidden="1" customWidth="1"/>
    <col min="39" max="39" width="12.25" style="180" customWidth="1"/>
    <col min="40" max="40" width="33" style="21" customWidth="1"/>
    <col min="41" max="16384" width="8.33203125" style="22"/>
  </cols>
  <sheetData>
    <row r="1" spans="1:41" ht="18.75" customHeight="1">
      <c r="A1" s="361" t="s">
        <v>13</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361"/>
      <c r="AG1" s="361"/>
      <c r="AH1" s="361"/>
      <c r="AI1" s="361"/>
    </row>
    <row r="2" spans="1:41" ht="18" customHeight="1">
      <c r="A2" s="362" t="s">
        <v>414</v>
      </c>
      <c r="B2" s="362"/>
      <c r="C2" s="362"/>
      <c r="D2" s="362"/>
      <c r="E2" s="362"/>
      <c r="F2" s="362"/>
      <c r="G2" s="362"/>
      <c r="H2" s="362"/>
      <c r="I2" s="362"/>
      <c r="J2" s="362"/>
      <c r="K2" s="362"/>
      <c r="L2" s="362"/>
      <c r="M2" s="362"/>
      <c r="N2" s="362"/>
      <c r="O2" s="362"/>
      <c r="P2" s="362"/>
      <c r="Q2" s="362"/>
      <c r="R2" s="362"/>
      <c r="S2" s="362"/>
      <c r="T2" s="362"/>
      <c r="U2" s="362"/>
      <c r="V2" s="362"/>
      <c r="W2" s="362"/>
      <c r="X2" s="363"/>
      <c r="Y2" s="363"/>
      <c r="Z2" s="363"/>
      <c r="AA2" s="363"/>
      <c r="AB2" s="362"/>
      <c r="AC2" s="362"/>
      <c r="AD2" s="363"/>
      <c r="AE2" s="363"/>
      <c r="AF2" s="363"/>
      <c r="AG2" s="363"/>
      <c r="AH2" s="363"/>
      <c r="AI2" s="363"/>
      <c r="AJ2" s="363"/>
      <c r="AK2" s="364"/>
      <c r="AL2" s="364"/>
      <c r="AM2" s="28"/>
    </row>
    <row r="3" spans="1:41" ht="20.25" customHeight="1">
      <c r="A3" s="362" t="s">
        <v>417</v>
      </c>
      <c r="B3" s="362"/>
      <c r="C3" s="362"/>
      <c r="D3" s="362"/>
      <c r="E3" s="362"/>
      <c r="F3" s="362"/>
      <c r="G3" s="362"/>
      <c r="H3" s="362"/>
      <c r="I3" s="362"/>
      <c r="J3" s="362"/>
      <c r="K3" s="362"/>
      <c r="L3" s="362"/>
      <c r="M3" s="362"/>
      <c r="N3" s="362"/>
      <c r="O3" s="362"/>
      <c r="P3" s="362"/>
      <c r="Q3" s="362"/>
      <c r="R3" s="362"/>
      <c r="S3" s="362"/>
      <c r="T3" s="362"/>
      <c r="U3" s="362"/>
      <c r="V3" s="362"/>
      <c r="W3" s="362"/>
      <c r="X3" s="363"/>
      <c r="Y3" s="363"/>
      <c r="Z3" s="363"/>
      <c r="AA3" s="363"/>
      <c r="AB3" s="362"/>
      <c r="AC3" s="362"/>
      <c r="AD3" s="363"/>
      <c r="AE3" s="363"/>
      <c r="AF3" s="363"/>
      <c r="AG3" s="363"/>
      <c r="AH3" s="363"/>
      <c r="AI3" s="363"/>
      <c r="AJ3" s="363"/>
      <c r="AK3" s="364"/>
      <c r="AL3" s="364"/>
      <c r="AM3" s="28"/>
      <c r="AN3" s="21" t="s">
        <v>416</v>
      </c>
    </row>
    <row r="4" spans="1:41" s="143" customFormat="1">
      <c r="A4" s="365" t="s">
        <v>412</v>
      </c>
      <c r="B4" s="365"/>
      <c r="C4" s="365"/>
      <c r="D4" s="365"/>
      <c r="E4" s="365"/>
      <c r="F4" s="365"/>
      <c r="G4" s="365"/>
      <c r="H4" s="365"/>
      <c r="I4" s="365"/>
      <c r="J4" s="365"/>
      <c r="K4" s="365"/>
      <c r="L4" s="365"/>
      <c r="M4" s="365"/>
      <c r="N4" s="365"/>
      <c r="O4" s="365"/>
      <c r="P4" s="365"/>
      <c r="Q4" s="365"/>
      <c r="R4" s="365"/>
      <c r="S4" s="365"/>
      <c r="T4" s="365"/>
      <c r="U4" s="365"/>
      <c r="V4" s="365"/>
      <c r="W4" s="365"/>
      <c r="X4" s="366"/>
      <c r="Y4" s="366"/>
      <c r="Z4" s="366"/>
      <c r="AA4" s="366"/>
      <c r="AB4" s="365"/>
      <c r="AC4" s="365"/>
      <c r="AD4" s="366"/>
      <c r="AE4" s="366"/>
      <c r="AF4" s="366"/>
      <c r="AG4" s="366"/>
      <c r="AH4" s="366"/>
      <c r="AI4" s="366"/>
      <c r="AJ4" s="366"/>
      <c r="AK4" s="367"/>
      <c r="AL4" s="367"/>
      <c r="AM4" s="7"/>
      <c r="AN4" s="142"/>
    </row>
    <row r="5" spans="1:41" s="143" customFormat="1" ht="6.75" customHeight="1">
      <c r="A5" s="186"/>
      <c r="B5" s="186"/>
      <c r="C5" s="186"/>
      <c r="D5" s="186"/>
      <c r="E5" s="186"/>
      <c r="F5" s="186"/>
      <c r="G5" s="186"/>
      <c r="H5" s="186"/>
      <c r="I5" s="186"/>
      <c r="J5" s="186"/>
      <c r="K5" s="186"/>
      <c r="L5" s="186"/>
      <c r="M5" s="186"/>
      <c r="N5" s="186"/>
      <c r="O5" s="186"/>
      <c r="P5" s="186"/>
      <c r="Q5" s="186"/>
      <c r="R5" s="186"/>
      <c r="S5" s="186"/>
      <c r="T5" s="186"/>
      <c r="U5" s="186"/>
      <c r="V5" s="186"/>
      <c r="W5" s="186"/>
      <c r="X5" s="189"/>
      <c r="Y5" s="189"/>
      <c r="Z5" s="189"/>
      <c r="AA5" s="189"/>
      <c r="AB5" s="186"/>
      <c r="AC5" s="186"/>
      <c r="AD5" s="189"/>
      <c r="AE5" s="189"/>
      <c r="AF5" s="189"/>
      <c r="AG5" s="189"/>
      <c r="AH5" s="189"/>
      <c r="AI5" s="189"/>
      <c r="AJ5" s="189"/>
      <c r="AK5" s="190"/>
      <c r="AL5" s="190"/>
      <c r="AM5" s="7"/>
      <c r="AN5" s="142"/>
    </row>
    <row r="6" spans="1:41" ht="17.5" customHeight="1">
      <c r="A6" s="368" t="s">
        <v>1</v>
      </c>
      <c r="B6" s="368"/>
      <c r="C6" s="368"/>
      <c r="D6" s="368"/>
      <c r="E6" s="368"/>
      <c r="F6" s="368"/>
      <c r="G6" s="368"/>
      <c r="H6" s="368"/>
      <c r="I6" s="368"/>
      <c r="J6" s="368"/>
      <c r="K6" s="368"/>
      <c r="L6" s="368"/>
      <c r="M6" s="368"/>
      <c r="N6" s="368"/>
      <c r="O6" s="368"/>
      <c r="P6" s="368"/>
      <c r="Q6" s="368"/>
      <c r="R6" s="368"/>
      <c r="S6" s="368"/>
      <c r="T6" s="368"/>
      <c r="U6" s="368"/>
      <c r="V6" s="368"/>
      <c r="W6" s="368"/>
      <c r="X6" s="369"/>
      <c r="Y6" s="369"/>
      <c r="Z6" s="369"/>
      <c r="AA6" s="369"/>
      <c r="AB6" s="368"/>
      <c r="AC6" s="368"/>
      <c r="AD6" s="369"/>
      <c r="AE6" s="369"/>
      <c r="AF6" s="369"/>
      <c r="AG6" s="369"/>
      <c r="AH6" s="369"/>
      <c r="AI6" s="369"/>
      <c r="AJ6" s="369"/>
      <c r="AK6" s="370"/>
      <c r="AL6" s="370"/>
      <c r="AM6" s="123"/>
    </row>
    <row r="7" spans="1:41" ht="24.75" customHeight="1">
      <c r="A7" s="349" t="s">
        <v>2</v>
      </c>
      <c r="B7" s="349" t="s">
        <v>60</v>
      </c>
      <c r="C7" s="349" t="s">
        <v>20</v>
      </c>
      <c r="D7" s="349" t="s">
        <v>61</v>
      </c>
      <c r="E7" s="349" t="s">
        <v>22</v>
      </c>
      <c r="F7" s="371" t="s">
        <v>62</v>
      </c>
      <c r="G7" s="372"/>
      <c r="H7" s="372"/>
      <c r="I7" s="372"/>
      <c r="J7" s="372"/>
      <c r="K7" s="373"/>
      <c r="L7" s="349" t="s">
        <v>63</v>
      </c>
      <c r="M7" s="349"/>
      <c r="N7" s="349"/>
      <c r="O7" s="349"/>
      <c r="P7" s="349"/>
      <c r="Q7" s="349"/>
      <c r="R7" s="349"/>
      <c r="S7" s="350" t="s">
        <v>64</v>
      </c>
      <c r="T7" s="350"/>
      <c r="U7" s="343" t="s">
        <v>267</v>
      </c>
      <c r="V7" s="343"/>
      <c r="W7" s="343" t="s">
        <v>26</v>
      </c>
      <c r="X7" s="359" t="s">
        <v>323</v>
      </c>
      <c r="Y7" s="359" t="s">
        <v>67</v>
      </c>
      <c r="Z7" s="359" t="s">
        <v>324</v>
      </c>
      <c r="AA7" s="359" t="s">
        <v>68</v>
      </c>
      <c r="AB7" s="343" t="s">
        <v>69</v>
      </c>
      <c r="AC7" s="343"/>
      <c r="AD7" s="359" t="s">
        <v>70</v>
      </c>
      <c r="AE7" s="359" t="s">
        <v>71</v>
      </c>
      <c r="AF7" s="359" t="s">
        <v>325</v>
      </c>
      <c r="AG7" s="343" t="s">
        <v>3</v>
      </c>
      <c r="AH7" s="343"/>
      <c r="AI7" s="349" t="s">
        <v>30</v>
      </c>
      <c r="AJ7" s="360" t="s">
        <v>73</v>
      </c>
      <c r="AK7" s="360" t="s">
        <v>73</v>
      </c>
      <c r="AL7" s="360" t="s">
        <v>32</v>
      </c>
      <c r="AM7" s="348" t="s">
        <v>34</v>
      </c>
    </row>
    <row r="8" spans="1:41" ht="27.65" customHeight="1">
      <c r="A8" s="349"/>
      <c r="B8" s="349"/>
      <c r="C8" s="349"/>
      <c r="D8" s="349"/>
      <c r="E8" s="349"/>
      <c r="F8" s="349" t="s">
        <v>38</v>
      </c>
      <c r="G8" s="350" t="s">
        <v>39</v>
      </c>
      <c r="H8" s="351" t="s">
        <v>37</v>
      </c>
      <c r="I8" s="352"/>
      <c r="J8" s="353"/>
      <c r="K8" s="357" t="s">
        <v>327</v>
      </c>
      <c r="L8" s="349" t="s">
        <v>38</v>
      </c>
      <c r="M8" s="349" t="s">
        <v>39</v>
      </c>
      <c r="N8" s="350" t="s">
        <v>37</v>
      </c>
      <c r="O8" s="350"/>
      <c r="P8" s="350"/>
      <c r="Q8" s="350"/>
      <c r="R8" s="350"/>
      <c r="S8" s="350" t="s">
        <v>5</v>
      </c>
      <c r="T8" s="350" t="s">
        <v>75</v>
      </c>
      <c r="U8" s="343" t="s">
        <v>40</v>
      </c>
      <c r="V8" s="343" t="s">
        <v>41</v>
      </c>
      <c r="W8" s="343"/>
      <c r="X8" s="359"/>
      <c r="Y8" s="359"/>
      <c r="Z8" s="359"/>
      <c r="AA8" s="359"/>
      <c r="AB8" s="343" t="s">
        <v>5</v>
      </c>
      <c r="AC8" s="343" t="s">
        <v>77</v>
      </c>
      <c r="AD8" s="359"/>
      <c r="AE8" s="359"/>
      <c r="AF8" s="359"/>
      <c r="AG8" s="343" t="s">
        <v>6</v>
      </c>
      <c r="AH8" s="343" t="s">
        <v>7</v>
      </c>
      <c r="AI8" s="349"/>
      <c r="AJ8" s="360"/>
      <c r="AK8" s="360"/>
      <c r="AL8" s="360"/>
      <c r="AM8" s="348"/>
    </row>
    <row r="9" spans="1:41" ht="27.75" customHeight="1">
      <c r="A9" s="349"/>
      <c r="B9" s="349"/>
      <c r="C9" s="349"/>
      <c r="D9" s="349"/>
      <c r="E9" s="349"/>
      <c r="F9" s="349"/>
      <c r="G9" s="350"/>
      <c r="H9" s="354"/>
      <c r="I9" s="355"/>
      <c r="J9" s="356"/>
      <c r="K9" s="358"/>
      <c r="L9" s="349"/>
      <c r="M9" s="349"/>
      <c r="N9" s="181" t="s">
        <v>5</v>
      </c>
      <c r="O9" s="183" t="s">
        <v>44</v>
      </c>
      <c r="P9" s="183" t="s">
        <v>45</v>
      </c>
      <c r="Q9" s="183" t="s">
        <v>48</v>
      </c>
      <c r="R9" s="183" t="s">
        <v>46</v>
      </c>
      <c r="S9" s="350"/>
      <c r="T9" s="350"/>
      <c r="U9" s="343"/>
      <c r="V9" s="343"/>
      <c r="W9" s="343"/>
      <c r="X9" s="359"/>
      <c r="Y9" s="359"/>
      <c r="Z9" s="359"/>
      <c r="AA9" s="359"/>
      <c r="AB9" s="343"/>
      <c r="AC9" s="343"/>
      <c r="AD9" s="359"/>
      <c r="AE9" s="359"/>
      <c r="AF9" s="359"/>
      <c r="AG9" s="343"/>
      <c r="AH9" s="343"/>
      <c r="AI9" s="349"/>
      <c r="AJ9" s="360"/>
      <c r="AK9" s="360"/>
      <c r="AL9" s="360"/>
      <c r="AM9" s="348"/>
      <c r="AN9" s="21">
        <f>6+1+7+9+9+9+9+7+7+9+8+7+7+2+1+6+8+6</f>
        <v>118</v>
      </c>
      <c r="AO9" s="22">
        <f>6+1+7+9+9+9+9+8+9+2+1+9+6+2+2+2+4+6</f>
        <v>101</v>
      </c>
    </row>
    <row r="10" spans="1:41" ht="44.25" hidden="1" customHeight="1">
      <c r="A10" s="10">
        <v>1</v>
      </c>
      <c r="B10" s="10">
        <f t="shared" ref="B10:T10" si="0">+A10+1</f>
        <v>2</v>
      </c>
      <c r="C10" s="10">
        <f t="shared" si="0"/>
        <v>3</v>
      </c>
      <c r="D10" s="10">
        <f t="shared" si="0"/>
        <v>4</v>
      </c>
      <c r="E10" s="10">
        <f t="shared" si="0"/>
        <v>5</v>
      </c>
      <c r="F10" s="10">
        <f t="shared" si="0"/>
        <v>6</v>
      </c>
      <c r="G10" s="30">
        <f t="shared" si="0"/>
        <v>7</v>
      </c>
      <c r="H10" s="30">
        <v>8</v>
      </c>
      <c r="I10" s="30">
        <v>8</v>
      </c>
      <c r="J10" s="30">
        <f>+I10+1</f>
        <v>9</v>
      </c>
      <c r="K10" s="30"/>
      <c r="L10" s="30">
        <v>9</v>
      </c>
      <c r="M10" s="30">
        <v>10</v>
      </c>
      <c r="N10" s="30">
        <v>11</v>
      </c>
      <c r="O10" s="30">
        <v>12</v>
      </c>
      <c r="P10" s="30">
        <v>13</v>
      </c>
      <c r="Q10" s="30">
        <f t="shared" si="0"/>
        <v>14</v>
      </c>
      <c r="R10" s="30">
        <f t="shared" si="0"/>
        <v>15</v>
      </c>
      <c r="S10" s="30">
        <f t="shared" si="0"/>
        <v>16</v>
      </c>
      <c r="T10" s="30">
        <f t="shared" si="0"/>
        <v>17</v>
      </c>
      <c r="U10" s="31"/>
      <c r="V10" s="31"/>
      <c r="W10" s="31"/>
      <c r="X10" s="31"/>
      <c r="Y10" s="31"/>
      <c r="Z10" s="31"/>
      <c r="AA10" s="31"/>
      <c r="AB10" s="31"/>
      <c r="AC10" s="31"/>
      <c r="AD10" s="31"/>
      <c r="AE10" s="31"/>
      <c r="AF10" s="31"/>
      <c r="AG10" s="31"/>
      <c r="AH10" s="31"/>
      <c r="AI10" s="30">
        <v>19</v>
      </c>
      <c r="AJ10" s="179">
        <v>20</v>
      </c>
      <c r="AK10" s="83"/>
      <c r="AL10" s="83"/>
      <c r="AM10" s="122"/>
    </row>
    <row r="11" spans="1:41" s="21" customFormat="1" ht="25.4" customHeight="1">
      <c r="A11" s="144"/>
      <c r="B11" s="149" t="s">
        <v>8</v>
      </c>
      <c r="C11" s="145"/>
      <c r="D11" s="145"/>
      <c r="E11" s="145"/>
      <c r="F11" s="145"/>
      <c r="G11" s="171">
        <f>+G13</f>
        <v>2136000</v>
      </c>
      <c r="H11" s="171"/>
      <c r="I11" s="171">
        <f t="shared" ref="I11:AM11" si="1">+I13</f>
        <v>2136000</v>
      </c>
      <c r="J11" s="171">
        <f t="shared" si="1"/>
        <v>0</v>
      </c>
      <c r="K11" s="171"/>
      <c r="L11" s="150"/>
      <c r="M11" s="171"/>
      <c r="N11" s="171"/>
      <c r="O11" s="171"/>
      <c r="P11" s="171"/>
      <c r="Q11" s="171"/>
      <c r="R11" s="171"/>
      <c r="S11" s="171">
        <f t="shared" si="1"/>
        <v>0</v>
      </c>
      <c r="T11" s="171">
        <f t="shared" si="1"/>
        <v>0</v>
      </c>
      <c r="U11" s="151"/>
      <c r="V11" s="151"/>
      <c r="W11" s="151"/>
      <c r="X11" s="151">
        <f t="shared" si="1"/>
        <v>2136000</v>
      </c>
      <c r="Y11" s="151">
        <f t="shared" si="1"/>
        <v>2136000</v>
      </c>
      <c r="Z11" s="151">
        <f t="shared" si="1"/>
        <v>0</v>
      </c>
      <c r="AA11" s="151">
        <f t="shared" si="1"/>
        <v>1000000</v>
      </c>
      <c r="AB11" s="151">
        <f t="shared" si="1"/>
        <v>1000000</v>
      </c>
      <c r="AC11" s="151"/>
      <c r="AD11" s="151">
        <f t="shared" si="1"/>
        <v>0</v>
      </c>
      <c r="AE11" s="151">
        <f t="shared" si="1"/>
        <v>0</v>
      </c>
      <c r="AF11" s="151">
        <f t="shared" si="1"/>
        <v>0</v>
      </c>
      <c r="AG11" s="151">
        <f t="shared" si="1"/>
        <v>1000000</v>
      </c>
      <c r="AH11" s="151"/>
      <c r="AI11" s="171">
        <f t="shared" si="1"/>
        <v>4000000</v>
      </c>
      <c r="AJ11" s="147"/>
      <c r="AK11" s="148"/>
      <c r="AL11" s="148"/>
      <c r="AM11" s="122">
        <f t="shared" si="1"/>
        <v>0</v>
      </c>
      <c r="AO11" s="22"/>
    </row>
    <row r="12" spans="1:41" s="21" customFormat="1" ht="25.4" customHeight="1">
      <c r="A12" s="144"/>
      <c r="B12" s="149" t="s">
        <v>411</v>
      </c>
      <c r="C12" s="145"/>
      <c r="D12" s="145"/>
      <c r="E12" s="145"/>
      <c r="F12" s="145"/>
      <c r="G12" s="171">
        <f>+G13</f>
        <v>2136000</v>
      </c>
      <c r="H12" s="171">
        <f t="shared" ref="H12:AL12" si="2">+H13</f>
        <v>0</v>
      </c>
      <c r="I12" s="171">
        <f t="shared" si="2"/>
        <v>2136000</v>
      </c>
      <c r="J12" s="171">
        <f t="shared" si="2"/>
        <v>0</v>
      </c>
      <c r="K12" s="171">
        <f t="shared" si="2"/>
        <v>0</v>
      </c>
      <c r="L12" s="171">
        <f t="shared" si="2"/>
        <v>0</v>
      </c>
      <c r="M12" s="171">
        <f t="shared" si="2"/>
        <v>0</v>
      </c>
      <c r="N12" s="171">
        <f t="shared" si="2"/>
        <v>0</v>
      </c>
      <c r="O12" s="171">
        <f t="shared" si="2"/>
        <v>0</v>
      </c>
      <c r="P12" s="171">
        <f t="shared" si="2"/>
        <v>0</v>
      </c>
      <c r="Q12" s="171">
        <f t="shared" si="2"/>
        <v>0</v>
      </c>
      <c r="R12" s="171">
        <f t="shared" si="2"/>
        <v>0</v>
      </c>
      <c r="S12" s="171">
        <f t="shared" si="2"/>
        <v>0</v>
      </c>
      <c r="T12" s="171">
        <f t="shared" si="2"/>
        <v>0</v>
      </c>
      <c r="U12" s="171">
        <f t="shared" si="2"/>
        <v>0</v>
      </c>
      <c r="V12" s="171">
        <f t="shared" si="2"/>
        <v>0</v>
      </c>
      <c r="W12" s="171">
        <f t="shared" si="2"/>
        <v>0</v>
      </c>
      <c r="X12" s="171">
        <f t="shared" si="2"/>
        <v>2136000</v>
      </c>
      <c r="Y12" s="171">
        <f t="shared" si="2"/>
        <v>2136000</v>
      </c>
      <c r="Z12" s="171">
        <f t="shared" si="2"/>
        <v>0</v>
      </c>
      <c r="AA12" s="171">
        <f t="shared" si="2"/>
        <v>1000000</v>
      </c>
      <c r="AB12" s="171">
        <f t="shared" si="2"/>
        <v>1000000</v>
      </c>
      <c r="AC12" s="171">
        <f t="shared" si="2"/>
        <v>0</v>
      </c>
      <c r="AD12" s="171">
        <f t="shared" si="2"/>
        <v>0</v>
      </c>
      <c r="AE12" s="171">
        <f t="shared" si="2"/>
        <v>0</v>
      </c>
      <c r="AF12" s="171">
        <f t="shared" si="2"/>
        <v>0</v>
      </c>
      <c r="AG12" s="171">
        <f t="shared" si="2"/>
        <v>1000000</v>
      </c>
      <c r="AH12" s="171">
        <f t="shared" si="2"/>
        <v>0</v>
      </c>
      <c r="AI12" s="171">
        <f t="shared" si="2"/>
        <v>4000000</v>
      </c>
      <c r="AJ12" s="171">
        <f t="shared" si="2"/>
        <v>0</v>
      </c>
      <c r="AK12" s="171">
        <f t="shared" si="2"/>
        <v>0</v>
      </c>
      <c r="AL12" s="171">
        <f t="shared" si="2"/>
        <v>0</v>
      </c>
      <c r="AM12" s="122"/>
      <c r="AO12" s="22"/>
    </row>
    <row r="13" spans="1:41" s="21" customFormat="1" ht="25.4" customHeight="1">
      <c r="A13" s="144"/>
      <c r="B13" s="169" t="s">
        <v>84</v>
      </c>
      <c r="C13" s="170"/>
      <c r="D13" s="170"/>
      <c r="E13" s="170"/>
      <c r="F13" s="170"/>
      <c r="G13" s="166">
        <f>SUM(G14:G16)</f>
        <v>2136000</v>
      </c>
      <c r="H13" s="166"/>
      <c r="I13" s="166">
        <f t="shared" ref="I13:AG13" si="3">SUM(I14:I16)</f>
        <v>2136000</v>
      </c>
      <c r="J13" s="166">
        <f t="shared" si="3"/>
        <v>0</v>
      </c>
      <c r="K13" s="166"/>
      <c r="L13" s="167"/>
      <c r="M13" s="166"/>
      <c r="N13" s="166"/>
      <c r="O13" s="166"/>
      <c r="P13" s="166"/>
      <c r="Q13" s="166"/>
      <c r="R13" s="166"/>
      <c r="S13" s="166">
        <f t="shared" si="3"/>
        <v>0</v>
      </c>
      <c r="T13" s="166">
        <f t="shared" si="3"/>
        <v>0</v>
      </c>
      <c r="U13" s="168"/>
      <c r="V13" s="168"/>
      <c r="W13" s="168"/>
      <c r="X13" s="168">
        <f t="shared" si="3"/>
        <v>2136000</v>
      </c>
      <c r="Y13" s="168">
        <f t="shared" si="3"/>
        <v>2136000</v>
      </c>
      <c r="Z13" s="168">
        <f t="shared" si="3"/>
        <v>0</v>
      </c>
      <c r="AA13" s="168">
        <f t="shared" si="3"/>
        <v>1000000</v>
      </c>
      <c r="AB13" s="168">
        <f t="shared" si="3"/>
        <v>1000000</v>
      </c>
      <c r="AC13" s="168"/>
      <c r="AD13" s="168">
        <f t="shared" si="3"/>
        <v>0</v>
      </c>
      <c r="AE13" s="168">
        <f t="shared" si="3"/>
        <v>0</v>
      </c>
      <c r="AF13" s="168">
        <f t="shared" si="3"/>
        <v>0</v>
      </c>
      <c r="AG13" s="168">
        <f t="shared" si="3"/>
        <v>1000000</v>
      </c>
      <c r="AH13" s="168"/>
      <c r="AI13" s="166">
        <v>4000000</v>
      </c>
      <c r="AJ13" s="147"/>
      <c r="AK13" s="148"/>
      <c r="AL13" s="148"/>
      <c r="AM13" s="122"/>
      <c r="AO13" s="22"/>
    </row>
    <row r="14" spans="1:41" s="21" customFormat="1" ht="44.25" hidden="1" customHeight="1">
      <c r="A14" s="181">
        <f t="shared" ref="A14:A16" si="4">+A13+1</f>
        <v>1</v>
      </c>
      <c r="B14" s="172" t="s">
        <v>85</v>
      </c>
      <c r="C14" s="173" t="s">
        <v>86</v>
      </c>
      <c r="D14" s="173">
        <v>70</v>
      </c>
      <c r="E14" s="173"/>
      <c r="F14" s="173"/>
      <c r="G14" s="174">
        <v>592000</v>
      </c>
      <c r="H14" s="174"/>
      <c r="I14" s="174">
        <v>592000</v>
      </c>
      <c r="J14" s="174"/>
      <c r="K14" s="174"/>
      <c r="L14" s="184"/>
      <c r="M14" s="174"/>
      <c r="N14" s="174"/>
      <c r="O14" s="174"/>
      <c r="P14" s="174"/>
      <c r="Q14" s="174"/>
      <c r="R14" s="174"/>
      <c r="S14" s="174"/>
      <c r="T14" s="174"/>
      <c r="U14" s="175"/>
      <c r="V14" s="175"/>
      <c r="W14" s="175"/>
      <c r="X14" s="175">
        <f t="shared" ref="X14:X16" si="5">SUM(Y14:Z14)</f>
        <v>592000</v>
      </c>
      <c r="Y14" s="175">
        <v>592000</v>
      </c>
      <c r="Z14" s="175"/>
      <c r="AA14" s="175">
        <f>SUM(AB14:AF14)</f>
        <v>400000</v>
      </c>
      <c r="AB14" s="175">
        <v>400000</v>
      </c>
      <c r="AC14" s="175"/>
      <c r="AD14" s="175"/>
      <c r="AE14" s="175"/>
      <c r="AF14" s="175"/>
      <c r="AG14" s="175">
        <v>400000</v>
      </c>
      <c r="AH14" s="175"/>
      <c r="AI14" s="174">
        <v>400000</v>
      </c>
      <c r="AJ14" s="176"/>
      <c r="AK14" s="177"/>
      <c r="AL14" s="177"/>
      <c r="AM14" s="182">
        <v>1</v>
      </c>
      <c r="AO14" s="22"/>
    </row>
    <row r="15" spans="1:41" s="21" customFormat="1" ht="44.25" hidden="1" customHeight="1">
      <c r="A15" s="181">
        <f t="shared" si="4"/>
        <v>2</v>
      </c>
      <c r="B15" s="172" t="s">
        <v>87</v>
      </c>
      <c r="C15" s="173" t="s">
        <v>88</v>
      </c>
      <c r="D15" s="173">
        <v>100</v>
      </c>
      <c r="E15" s="173"/>
      <c r="F15" s="173"/>
      <c r="G15" s="174">
        <v>890000</v>
      </c>
      <c r="H15" s="174"/>
      <c r="I15" s="174">
        <v>890000</v>
      </c>
      <c r="J15" s="174"/>
      <c r="K15" s="174"/>
      <c r="L15" s="184"/>
      <c r="M15" s="174"/>
      <c r="N15" s="174"/>
      <c r="O15" s="174"/>
      <c r="P15" s="174"/>
      <c r="Q15" s="174"/>
      <c r="R15" s="174"/>
      <c r="S15" s="174"/>
      <c r="T15" s="174"/>
      <c r="U15" s="175"/>
      <c r="V15" s="175"/>
      <c r="W15" s="175"/>
      <c r="X15" s="175">
        <f t="shared" si="5"/>
        <v>890000</v>
      </c>
      <c r="Y15" s="175">
        <v>890000</v>
      </c>
      <c r="Z15" s="175"/>
      <c r="AA15" s="175">
        <f>SUM(AB15:AF15)</f>
        <v>300000</v>
      </c>
      <c r="AB15" s="175">
        <v>300000</v>
      </c>
      <c r="AC15" s="175"/>
      <c r="AD15" s="175"/>
      <c r="AE15" s="175"/>
      <c r="AF15" s="175"/>
      <c r="AG15" s="175">
        <v>300000</v>
      </c>
      <c r="AH15" s="175"/>
      <c r="AI15" s="174">
        <v>300000</v>
      </c>
      <c r="AJ15" s="176"/>
      <c r="AK15" s="177"/>
      <c r="AL15" s="177"/>
      <c r="AM15" s="182">
        <v>1</v>
      </c>
      <c r="AO15" s="22"/>
    </row>
    <row r="16" spans="1:41" s="21" customFormat="1" ht="44.25" hidden="1" customHeight="1">
      <c r="A16" s="181">
        <f t="shared" si="4"/>
        <v>3</v>
      </c>
      <c r="B16" s="172" t="s">
        <v>89</v>
      </c>
      <c r="C16" s="173" t="s">
        <v>90</v>
      </c>
      <c r="D16" s="173">
        <v>59</v>
      </c>
      <c r="E16" s="173"/>
      <c r="F16" s="173"/>
      <c r="G16" s="174">
        <v>654000</v>
      </c>
      <c r="H16" s="174"/>
      <c r="I16" s="174">
        <v>654000</v>
      </c>
      <c r="J16" s="174"/>
      <c r="K16" s="174"/>
      <c r="L16" s="184"/>
      <c r="M16" s="174"/>
      <c r="N16" s="174"/>
      <c r="O16" s="174"/>
      <c r="P16" s="174"/>
      <c r="Q16" s="174"/>
      <c r="R16" s="174"/>
      <c r="S16" s="174"/>
      <c r="T16" s="174"/>
      <c r="U16" s="175"/>
      <c r="V16" s="175"/>
      <c r="W16" s="175"/>
      <c r="X16" s="175">
        <f t="shared" si="5"/>
        <v>654000</v>
      </c>
      <c r="Y16" s="175">
        <v>654000</v>
      </c>
      <c r="Z16" s="175"/>
      <c r="AA16" s="175">
        <f>SUM(AB16:AF16)</f>
        <v>300000</v>
      </c>
      <c r="AB16" s="175">
        <v>300000</v>
      </c>
      <c r="AC16" s="175"/>
      <c r="AD16" s="175"/>
      <c r="AE16" s="175"/>
      <c r="AF16" s="175"/>
      <c r="AG16" s="175">
        <v>300000</v>
      </c>
      <c r="AH16" s="175"/>
      <c r="AI16" s="174">
        <v>300000</v>
      </c>
      <c r="AJ16" s="176"/>
      <c r="AK16" s="177"/>
      <c r="AL16" s="177"/>
      <c r="AM16" s="182">
        <v>1</v>
      </c>
      <c r="AO16" s="22"/>
    </row>
  </sheetData>
  <mergeCells count="44">
    <mergeCell ref="F7:K7"/>
    <mergeCell ref="L7:R7"/>
    <mergeCell ref="S7:T7"/>
    <mergeCell ref="A7:A9"/>
    <mergeCell ref="B7:B9"/>
    <mergeCell ref="C7:C9"/>
    <mergeCell ref="D7:D9"/>
    <mergeCell ref="E7:E9"/>
    <mergeCell ref="A1:AI1"/>
    <mergeCell ref="A2:AL2"/>
    <mergeCell ref="A3:AL3"/>
    <mergeCell ref="A4:AL4"/>
    <mergeCell ref="A6:AL6"/>
    <mergeCell ref="U7:V7"/>
    <mergeCell ref="W7:W9"/>
    <mergeCell ref="AG8:AG9"/>
    <mergeCell ref="AH8:AH9"/>
    <mergeCell ref="Y7:Y9"/>
    <mergeCell ref="Z7:Z9"/>
    <mergeCell ref="AA7:AA9"/>
    <mergeCell ref="AB7:AC7"/>
    <mergeCell ref="AD7:AD9"/>
    <mergeCell ref="AE7:AE9"/>
    <mergeCell ref="AB8:AB9"/>
    <mergeCell ref="AC8:AC9"/>
    <mergeCell ref="X7:X9"/>
    <mergeCell ref="U8:U9"/>
    <mergeCell ref="V8:V9"/>
    <mergeCell ref="AM7:AM9"/>
    <mergeCell ref="F8:F9"/>
    <mergeCell ref="G8:G9"/>
    <mergeCell ref="H8:J9"/>
    <mergeCell ref="K8:K9"/>
    <mergeCell ref="L8:L9"/>
    <mergeCell ref="M8:M9"/>
    <mergeCell ref="N8:R8"/>
    <mergeCell ref="S8:S9"/>
    <mergeCell ref="T8:T9"/>
    <mergeCell ref="AF7:AF9"/>
    <mergeCell ref="AG7:AH7"/>
    <mergeCell ref="AI7:AI9"/>
    <mergeCell ref="AJ7:AJ9"/>
    <mergeCell ref="AK7:AK9"/>
    <mergeCell ref="AL7:AL9"/>
  </mergeCells>
  <printOptions horizontalCentered="1"/>
  <pageMargins left="0.19685039370078741" right="0.19685039370078741" top="0.59055118110236227" bottom="0.59055118110236227" header="0.51181102362204722" footer="0.98425196850393704"/>
  <pageSetup paperSize="9" scale="115" fitToHeight="0" orientation="landscape" useFirstPageNumber="1" r:id="rId1"/>
  <headerFooter differentFirst="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E189"/>
  <sheetViews>
    <sheetView showZeros="0" tabSelected="1" view="pageBreakPreview" topLeftCell="A6" zoomScale="90" zoomScaleNormal="72" zoomScaleSheetLayoutView="90" workbookViewId="0">
      <pane xSplit="2" ySplit="5" topLeftCell="C11" activePane="bottomRight" state="frozen"/>
      <selection activeCell="A6" sqref="A6"/>
      <selection pane="topRight" activeCell="C6" sqref="C6"/>
      <selection pane="bottomLeft" activeCell="A11" sqref="A11"/>
      <selection pane="bottomRight" activeCell="B14" sqref="B14"/>
    </sheetView>
  </sheetViews>
  <sheetFormatPr defaultColWidth="8.33203125" defaultRowHeight="13"/>
  <cols>
    <col min="1" max="1" width="4" style="260" customWidth="1"/>
    <col min="2" max="2" width="33.75" style="206" customWidth="1"/>
    <col min="3" max="3" width="8.58203125" style="260" customWidth="1"/>
    <col min="4" max="4" width="5.83203125" style="260" customWidth="1"/>
    <col min="5" max="5" width="8.75" style="260" customWidth="1"/>
    <col min="6" max="6" width="12.08203125" style="260" customWidth="1"/>
    <col min="7" max="7" width="10.08203125" style="260" customWidth="1"/>
    <col min="8" max="9" width="9.25" style="206" customWidth="1"/>
    <col min="10" max="10" width="8.08203125" style="260" hidden="1" customWidth="1"/>
    <col min="11" max="11" width="6.33203125" style="206" hidden="1" customWidth="1"/>
    <col min="12" max="12" width="6.58203125" style="206" hidden="1" customWidth="1"/>
    <col min="13" max="13" width="7.25" style="206" hidden="1" customWidth="1"/>
    <col min="14" max="15" width="8.75" style="206" hidden="1" customWidth="1"/>
    <col min="16" max="16" width="7.58203125" style="206" hidden="1" customWidth="1"/>
    <col min="17" max="17" width="9.75" style="206" customWidth="1"/>
    <col min="18" max="18" width="10.25" style="206" customWidth="1"/>
    <col min="19" max="19" width="11" style="206" customWidth="1"/>
    <col min="20" max="20" width="9.58203125" style="206" customWidth="1"/>
    <col min="21" max="21" width="6.83203125" style="206" hidden="1" customWidth="1"/>
    <col min="22" max="22" width="9.5" style="206" customWidth="1"/>
    <col min="23" max="23" width="8.33203125" style="206" customWidth="1"/>
    <col min="24" max="24" width="8.25" style="206" customWidth="1"/>
    <col min="25" max="25" width="7.08203125" style="206" customWidth="1"/>
    <col min="26" max="28" width="12.75" style="259" hidden="1" customWidth="1"/>
    <col min="29" max="29" width="12.25" style="204" customWidth="1"/>
    <col min="30" max="30" width="33" style="205" customWidth="1"/>
    <col min="31" max="16384" width="8.33203125" style="206"/>
  </cols>
  <sheetData>
    <row r="1" spans="1:31" ht="18.75" customHeight="1">
      <c r="A1" s="391" t="s">
        <v>549</v>
      </c>
      <c r="B1" s="391"/>
      <c r="C1" s="391"/>
      <c r="D1" s="391"/>
      <c r="E1" s="391"/>
      <c r="F1" s="391"/>
      <c r="G1" s="391"/>
      <c r="H1" s="391"/>
      <c r="I1" s="391"/>
      <c r="J1" s="391"/>
      <c r="K1" s="391"/>
      <c r="L1" s="391"/>
      <c r="M1" s="391"/>
      <c r="N1" s="391"/>
      <c r="O1" s="391"/>
      <c r="P1" s="391"/>
      <c r="Q1" s="391"/>
      <c r="R1" s="391"/>
      <c r="S1" s="391"/>
      <c r="T1" s="391"/>
      <c r="U1" s="391"/>
      <c r="V1" s="391"/>
      <c r="W1" s="391"/>
      <c r="X1" s="391"/>
      <c r="Y1" s="391"/>
      <c r="Z1" s="203"/>
      <c r="AA1" s="203"/>
      <c r="AB1" s="203"/>
    </row>
    <row r="2" spans="1:31" ht="18.75" customHeight="1">
      <c r="A2" s="394" t="s">
        <v>439</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5"/>
      <c r="AB2" s="395"/>
      <c r="AC2" s="207"/>
    </row>
    <row r="3" spans="1:31" ht="44.25" customHeight="1">
      <c r="A3" s="396" t="s">
        <v>449</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7"/>
      <c r="AB3" s="397"/>
      <c r="AC3" s="207"/>
    </row>
    <row r="4" spans="1:31" s="210" customFormat="1" ht="21" customHeight="1">
      <c r="A4" s="398" t="s">
        <v>550</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9"/>
      <c r="AB4" s="399"/>
      <c r="AC4" s="208"/>
      <c r="AD4" s="209"/>
    </row>
    <row r="5" spans="1:31" ht="17.5" customHeight="1">
      <c r="A5" s="400" t="s">
        <v>1</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1"/>
      <c r="AB5" s="401"/>
      <c r="AC5" s="211"/>
    </row>
    <row r="6" spans="1:31" ht="50.25" customHeight="1">
      <c r="A6" s="375" t="s">
        <v>2</v>
      </c>
      <c r="B6" s="375" t="s">
        <v>60</v>
      </c>
      <c r="C6" s="375" t="s">
        <v>20</v>
      </c>
      <c r="D6" s="375" t="s">
        <v>61</v>
      </c>
      <c r="E6" s="375" t="s">
        <v>22</v>
      </c>
      <c r="F6" s="378" t="s">
        <v>445</v>
      </c>
      <c r="G6" s="392" t="s">
        <v>62</v>
      </c>
      <c r="H6" s="393"/>
      <c r="I6" s="393"/>
      <c r="J6" s="375" t="s">
        <v>63</v>
      </c>
      <c r="K6" s="375"/>
      <c r="L6" s="375"/>
      <c r="M6" s="375"/>
      <c r="N6" s="375"/>
      <c r="O6" s="375"/>
      <c r="P6" s="375"/>
      <c r="Q6" s="382" t="s">
        <v>440</v>
      </c>
      <c r="R6" s="382"/>
      <c r="S6" s="375" t="s">
        <v>444</v>
      </c>
      <c r="T6" s="403" t="s">
        <v>446</v>
      </c>
      <c r="U6" s="404"/>
      <c r="V6" s="404"/>
      <c r="W6" s="404"/>
      <c r="X6" s="405"/>
      <c r="Y6" s="375" t="s">
        <v>31</v>
      </c>
      <c r="Z6" s="384" t="s">
        <v>73</v>
      </c>
      <c r="AA6" s="384" t="s">
        <v>73</v>
      </c>
      <c r="AB6" s="384" t="s">
        <v>32</v>
      </c>
      <c r="AC6" s="381"/>
    </row>
    <row r="7" spans="1:31" ht="16.5" customHeight="1">
      <c r="A7" s="375"/>
      <c r="B7" s="375"/>
      <c r="C7" s="375"/>
      <c r="D7" s="375"/>
      <c r="E7" s="375"/>
      <c r="F7" s="379"/>
      <c r="G7" s="375" t="s">
        <v>38</v>
      </c>
      <c r="H7" s="392" t="s">
        <v>39</v>
      </c>
      <c r="I7" s="402"/>
      <c r="J7" s="375" t="s">
        <v>38</v>
      </c>
      <c r="K7" s="375" t="s">
        <v>39</v>
      </c>
      <c r="L7" s="375"/>
      <c r="M7" s="375"/>
      <c r="N7" s="375"/>
      <c r="O7" s="375"/>
      <c r="P7" s="375"/>
      <c r="Q7" s="376" t="s">
        <v>5</v>
      </c>
      <c r="R7" s="376" t="s">
        <v>331</v>
      </c>
      <c r="S7" s="375"/>
      <c r="T7" s="385" t="s">
        <v>76</v>
      </c>
      <c r="U7" s="212"/>
      <c r="V7" s="388" t="s">
        <v>4</v>
      </c>
      <c r="W7" s="389"/>
      <c r="X7" s="390"/>
      <c r="Y7" s="375"/>
      <c r="Z7" s="384"/>
      <c r="AA7" s="384"/>
      <c r="AB7" s="384"/>
      <c r="AC7" s="381"/>
    </row>
    <row r="8" spans="1:31" ht="21.75" customHeight="1">
      <c r="A8" s="375"/>
      <c r="B8" s="375"/>
      <c r="C8" s="375"/>
      <c r="D8" s="375"/>
      <c r="E8" s="375"/>
      <c r="F8" s="379"/>
      <c r="G8" s="375"/>
      <c r="H8" s="376" t="s">
        <v>5</v>
      </c>
      <c r="I8" s="376" t="s">
        <v>331</v>
      </c>
      <c r="J8" s="375"/>
      <c r="K8" s="375" t="s">
        <v>5</v>
      </c>
      <c r="L8" s="382" t="s">
        <v>37</v>
      </c>
      <c r="M8" s="382"/>
      <c r="N8" s="382"/>
      <c r="O8" s="382"/>
      <c r="P8" s="382"/>
      <c r="Q8" s="383"/>
      <c r="R8" s="383"/>
      <c r="S8" s="375"/>
      <c r="T8" s="386"/>
      <c r="U8" s="212"/>
      <c r="V8" s="378" t="s">
        <v>556</v>
      </c>
      <c r="W8" s="378" t="s">
        <v>447</v>
      </c>
      <c r="X8" s="378" t="s">
        <v>79</v>
      </c>
      <c r="Y8" s="375"/>
      <c r="Z8" s="384"/>
      <c r="AA8" s="384"/>
      <c r="AB8" s="384"/>
      <c r="AC8" s="381"/>
    </row>
    <row r="9" spans="1:31" ht="26.25" customHeight="1">
      <c r="A9" s="375"/>
      <c r="B9" s="375"/>
      <c r="C9" s="375"/>
      <c r="D9" s="375"/>
      <c r="E9" s="375"/>
      <c r="F9" s="380"/>
      <c r="G9" s="375"/>
      <c r="H9" s="377"/>
      <c r="I9" s="377"/>
      <c r="J9" s="375"/>
      <c r="K9" s="375"/>
      <c r="L9" s="213" t="s">
        <v>5</v>
      </c>
      <c r="M9" s="214" t="s">
        <v>44</v>
      </c>
      <c r="N9" s="214" t="s">
        <v>45</v>
      </c>
      <c r="O9" s="214" t="s">
        <v>48</v>
      </c>
      <c r="P9" s="214" t="s">
        <v>46</v>
      </c>
      <c r="Q9" s="377"/>
      <c r="R9" s="377"/>
      <c r="S9" s="375"/>
      <c r="T9" s="386"/>
      <c r="U9" s="212"/>
      <c r="V9" s="379"/>
      <c r="W9" s="379"/>
      <c r="X9" s="379"/>
      <c r="Y9" s="375"/>
      <c r="Z9" s="384"/>
      <c r="AA9" s="384"/>
      <c r="AB9" s="384"/>
      <c r="AC9" s="381"/>
    </row>
    <row r="10" spans="1:31" ht="16.5" hidden="1" customHeight="1">
      <c r="A10" s="215">
        <v>1</v>
      </c>
      <c r="B10" s="215">
        <f t="shared" ref="B10:Q10" si="0">+A10+1</f>
        <v>2</v>
      </c>
      <c r="C10" s="215">
        <f t="shared" si="0"/>
        <v>3</v>
      </c>
      <c r="D10" s="215">
        <f t="shared" si="0"/>
        <v>4</v>
      </c>
      <c r="E10" s="215">
        <f t="shared" si="0"/>
        <v>5</v>
      </c>
      <c r="F10" s="215"/>
      <c r="G10" s="215">
        <f>+E10+1</f>
        <v>6</v>
      </c>
      <c r="H10" s="216">
        <f t="shared" si="0"/>
        <v>7</v>
      </c>
      <c r="I10" s="216">
        <v>8</v>
      </c>
      <c r="J10" s="217">
        <v>9</v>
      </c>
      <c r="K10" s="217">
        <v>10</v>
      </c>
      <c r="L10" s="217">
        <v>11</v>
      </c>
      <c r="M10" s="217">
        <v>12</v>
      </c>
      <c r="N10" s="217">
        <v>13</v>
      </c>
      <c r="O10" s="217">
        <f t="shared" si="0"/>
        <v>14</v>
      </c>
      <c r="P10" s="217">
        <f t="shared" si="0"/>
        <v>15</v>
      </c>
      <c r="Q10" s="217">
        <f t="shared" si="0"/>
        <v>16</v>
      </c>
      <c r="R10" s="217">
        <f>+Q10+1</f>
        <v>17</v>
      </c>
      <c r="S10" s="217">
        <v>19</v>
      </c>
      <c r="T10" s="387"/>
      <c r="U10" s="218"/>
      <c r="V10" s="380"/>
      <c r="W10" s="380"/>
      <c r="X10" s="380"/>
      <c r="Y10" s="217">
        <v>19</v>
      </c>
      <c r="Z10" s="219">
        <v>20</v>
      </c>
      <c r="AA10" s="220"/>
      <c r="AB10" s="220"/>
      <c r="AC10" s="221"/>
    </row>
    <row r="11" spans="1:31" ht="20.149999999999999" customHeight="1">
      <c r="A11" s="222"/>
      <c r="B11" s="222" t="s">
        <v>8</v>
      </c>
      <c r="C11" s="223"/>
      <c r="D11" s="223"/>
      <c r="E11" s="223"/>
      <c r="F11" s="223"/>
      <c r="G11" s="223"/>
      <c r="H11" s="224">
        <f>H12+H16</f>
        <v>203400</v>
      </c>
      <c r="I11" s="224">
        <f t="shared" ref="I11:X11" si="1">I12+I16</f>
        <v>203400</v>
      </c>
      <c r="J11" s="224">
        <f t="shared" si="1"/>
        <v>0</v>
      </c>
      <c r="K11" s="224">
        <f t="shared" si="1"/>
        <v>0</v>
      </c>
      <c r="L11" s="224">
        <f t="shared" si="1"/>
        <v>0</v>
      </c>
      <c r="M11" s="224">
        <f t="shared" si="1"/>
        <v>0</v>
      </c>
      <c r="N11" s="224">
        <f t="shared" si="1"/>
        <v>0</v>
      </c>
      <c r="O11" s="224">
        <f t="shared" si="1"/>
        <v>0</v>
      </c>
      <c r="P11" s="224">
        <f t="shared" si="1"/>
        <v>0</v>
      </c>
      <c r="Q11" s="224">
        <f t="shared" si="1"/>
        <v>0</v>
      </c>
      <c r="R11" s="224">
        <f t="shared" si="1"/>
        <v>0</v>
      </c>
      <c r="S11" s="224">
        <f t="shared" si="1"/>
        <v>916000</v>
      </c>
      <c r="T11" s="224">
        <f t="shared" si="1"/>
        <v>916000</v>
      </c>
      <c r="U11" s="224">
        <f t="shared" si="1"/>
        <v>0</v>
      </c>
      <c r="V11" s="224">
        <f t="shared" si="1"/>
        <v>916000</v>
      </c>
      <c r="W11" s="224">
        <f t="shared" si="1"/>
        <v>0</v>
      </c>
      <c r="X11" s="224">
        <f t="shared" si="1"/>
        <v>0</v>
      </c>
      <c r="Y11" s="225"/>
      <c r="Z11" s="226"/>
      <c r="AA11" s="227"/>
      <c r="AB11" s="227"/>
      <c r="AC11" s="221"/>
      <c r="AE11" s="205"/>
    </row>
    <row r="12" spans="1:31" ht="20.149999999999999" customHeight="1">
      <c r="A12" s="222" t="s">
        <v>9</v>
      </c>
      <c r="B12" s="228" t="s">
        <v>411</v>
      </c>
      <c r="C12" s="223"/>
      <c r="D12" s="223"/>
      <c r="E12" s="223"/>
      <c r="F12" s="223"/>
      <c r="G12" s="223"/>
      <c r="H12" s="224"/>
      <c r="I12" s="224"/>
      <c r="J12" s="225"/>
      <c r="K12" s="225"/>
      <c r="L12" s="225"/>
      <c r="M12" s="225"/>
      <c r="N12" s="225"/>
      <c r="O12" s="225"/>
      <c r="P12" s="225"/>
      <c r="Q12" s="225"/>
      <c r="R12" s="225"/>
      <c r="S12" s="225">
        <f>S13+S15</f>
        <v>690000</v>
      </c>
      <c r="T12" s="224">
        <f>V12</f>
        <v>690000</v>
      </c>
      <c r="U12" s="224"/>
      <c r="V12" s="225">
        <f>V13+V15</f>
        <v>690000</v>
      </c>
      <c r="W12" s="225"/>
      <c r="X12" s="225"/>
      <c r="Y12" s="225"/>
      <c r="Z12" s="226"/>
      <c r="AA12" s="227"/>
      <c r="AB12" s="227"/>
      <c r="AC12" s="221"/>
    </row>
    <row r="13" spans="1:31" ht="20.149999999999999" customHeight="1">
      <c r="A13" s="222" t="s">
        <v>554</v>
      </c>
      <c r="B13" s="229" t="s">
        <v>551</v>
      </c>
      <c r="C13" s="222"/>
      <c r="D13" s="222"/>
      <c r="E13" s="222"/>
      <c r="F13" s="222"/>
      <c r="G13" s="222"/>
      <c r="H13" s="224"/>
      <c r="I13" s="224"/>
      <c r="J13" s="225"/>
      <c r="K13" s="225"/>
      <c r="L13" s="225"/>
      <c r="M13" s="225"/>
      <c r="N13" s="225"/>
      <c r="O13" s="225"/>
      <c r="P13" s="225"/>
      <c r="Q13" s="225"/>
      <c r="R13" s="225"/>
      <c r="S13" s="225">
        <f>S14</f>
        <v>621000</v>
      </c>
      <c r="T13" s="224">
        <f>V13</f>
        <v>621000</v>
      </c>
      <c r="U13" s="224"/>
      <c r="V13" s="225">
        <f>V14</f>
        <v>621000</v>
      </c>
      <c r="W13" s="225"/>
      <c r="X13" s="225"/>
      <c r="Y13" s="225"/>
      <c r="Z13" s="227"/>
      <c r="AA13" s="227"/>
      <c r="AB13" s="227"/>
      <c r="AC13" s="221"/>
    </row>
    <row r="14" spans="1:31" ht="39">
      <c r="A14" s="213"/>
      <c r="B14" s="230" t="s">
        <v>552</v>
      </c>
      <c r="C14" s="222"/>
      <c r="D14" s="222"/>
      <c r="E14" s="222"/>
      <c r="F14" s="222"/>
      <c r="G14" s="222"/>
      <c r="H14" s="224"/>
      <c r="I14" s="224"/>
      <c r="J14" s="225"/>
      <c r="K14" s="225"/>
      <c r="L14" s="225"/>
      <c r="M14" s="225"/>
      <c r="N14" s="225"/>
      <c r="O14" s="225"/>
      <c r="P14" s="225"/>
      <c r="Q14" s="225"/>
      <c r="R14" s="225"/>
      <c r="S14" s="225">
        <f>690000*90%</f>
        <v>621000</v>
      </c>
      <c r="T14" s="224">
        <f>V14</f>
        <v>621000</v>
      </c>
      <c r="U14" s="224"/>
      <c r="V14" s="224">
        <f>S14</f>
        <v>621000</v>
      </c>
      <c r="W14" s="225"/>
      <c r="X14" s="225"/>
      <c r="Y14" s="225"/>
      <c r="Z14" s="227"/>
      <c r="AA14" s="227"/>
      <c r="AB14" s="227"/>
      <c r="AC14" s="221"/>
    </row>
    <row r="15" spans="1:31" ht="20.149999999999999" customHeight="1">
      <c r="A15" s="222" t="s">
        <v>555</v>
      </c>
      <c r="B15" s="231" t="s">
        <v>553</v>
      </c>
      <c r="C15" s="222"/>
      <c r="D15" s="222"/>
      <c r="E15" s="222"/>
      <c r="F15" s="222"/>
      <c r="G15" s="222"/>
      <c r="H15" s="224"/>
      <c r="I15" s="224"/>
      <c r="J15" s="225"/>
      <c r="K15" s="225"/>
      <c r="L15" s="225"/>
      <c r="M15" s="225"/>
      <c r="N15" s="225"/>
      <c r="O15" s="225"/>
      <c r="P15" s="225"/>
      <c r="Q15" s="225"/>
      <c r="R15" s="225"/>
      <c r="S15" s="225">
        <f>690000*10%</f>
        <v>69000</v>
      </c>
      <c r="T15" s="224">
        <f>V15</f>
        <v>69000</v>
      </c>
      <c r="U15" s="224"/>
      <c r="V15" s="224">
        <f>S15</f>
        <v>69000</v>
      </c>
      <c r="W15" s="225"/>
      <c r="X15" s="225"/>
      <c r="Y15" s="225"/>
      <c r="Z15" s="227"/>
      <c r="AA15" s="227"/>
      <c r="AB15" s="227"/>
      <c r="AC15" s="221"/>
    </row>
    <row r="16" spans="1:31" s="235" customFormat="1" ht="27.75" customHeight="1">
      <c r="A16" s="222" t="s">
        <v>15</v>
      </c>
      <c r="B16" s="228" t="s">
        <v>443</v>
      </c>
      <c r="C16" s="224"/>
      <c r="D16" s="232">
        <f>D19+D37+D57+D70+D88+D108+D124+D148</f>
        <v>439</v>
      </c>
      <c r="E16" s="232">
        <f t="shared" ref="E16:G16" si="2">E19+E37+E57+E70+E88+E108+E124+E148</f>
        <v>0</v>
      </c>
      <c r="F16" s="232">
        <f t="shared" si="2"/>
        <v>0</v>
      </c>
      <c r="G16" s="232">
        <f t="shared" si="2"/>
        <v>0</v>
      </c>
      <c r="H16" s="225">
        <f>SUM(H17:H18)</f>
        <v>203400</v>
      </c>
      <c r="I16" s="225">
        <f t="shared" ref="I16:R16" si="3">SUM(I17:I18)</f>
        <v>203400</v>
      </c>
      <c r="J16" s="225">
        <f t="shared" si="3"/>
        <v>0</v>
      </c>
      <c r="K16" s="225">
        <f t="shared" si="3"/>
        <v>0</v>
      </c>
      <c r="L16" s="225">
        <f t="shared" si="3"/>
        <v>0</v>
      </c>
      <c r="M16" s="225">
        <f t="shared" si="3"/>
        <v>0</v>
      </c>
      <c r="N16" s="225">
        <f t="shared" si="3"/>
        <v>0</v>
      </c>
      <c r="O16" s="225">
        <f t="shared" si="3"/>
        <v>0</v>
      </c>
      <c r="P16" s="225">
        <f t="shared" si="3"/>
        <v>0</v>
      </c>
      <c r="Q16" s="225">
        <f t="shared" si="3"/>
        <v>0</v>
      </c>
      <c r="R16" s="225">
        <f t="shared" si="3"/>
        <v>0</v>
      </c>
      <c r="S16" s="225">
        <f>SUM(S17:S18)</f>
        <v>226000</v>
      </c>
      <c r="T16" s="225">
        <f t="shared" ref="T16:V16" si="4">SUM(T17:T18)</f>
        <v>226000</v>
      </c>
      <c r="U16" s="225">
        <f t="shared" si="4"/>
        <v>0</v>
      </c>
      <c r="V16" s="225">
        <f t="shared" si="4"/>
        <v>226000</v>
      </c>
      <c r="W16" s="225"/>
      <c r="X16" s="225"/>
      <c r="Y16" s="225"/>
      <c r="Z16" s="226"/>
      <c r="AA16" s="227"/>
      <c r="AB16" s="227"/>
      <c r="AC16" s="233"/>
      <c r="AD16" s="234"/>
    </row>
    <row r="17" spans="1:30" s="237" customFormat="1" ht="20.25" customHeight="1">
      <c r="A17" s="222"/>
      <c r="B17" s="228" t="s">
        <v>540</v>
      </c>
      <c r="C17" s="224"/>
      <c r="D17" s="232"/>
      <c r="E17" s="224"/>
      <c r="F17" s="224"/>
      <c r="G17" s="224"/>
      <c r="H17" s="224"/>
      <c r="I17" s="224"/>
      <c r="J17" s="224"/>
      <c r="K17" s="224"/>
      <c r="L17" s="224"/>
      <c r="M17" s="224"/>
      <c r="N17" s="224"/>
      <c r="O17" s="224"/>
      <c r="P17" s="224"/>
      <c r="Q17" s="224"/>
      <c r="R17" s="224"/>
      <c r="S17" s="224">
        <v>22600</v>
      </c>
      <c r="T17" s="224">
        <f>V17</f>
        <v>22600</v>
      </c>
      <c r="U17" s="224"/>
      <c r="V17" s="224">
        <v>22600</v>
      </c>
      <c r="W17" s="225"/>
      <c r="X17" s="225"/>
      <c r="Y17" s="225"/>
      <c r="Z17" s="226"/>
      <c r="AA17" s="227"/>
      <c r="AB17" s="227"/>
      <c r="AC17" s="221"/>
      <c r="AD17" s="236"/>
    </row>
    <row r="18" spans="1:30" s="237" customFormat="1" ht="20.25" customHeight="1">
      <c r="A18" s="222"/>
      <c r="B18" s="228" t="s">
        <v>541</v>
      </c>
      <c r="C18" s="224"/>
      <c r="D18" s="232"/>
      <c r="E18" s="224"/>
      <c r="F18" s="224"/>
      <c r="G18" s="224"/>
      <c r="H18" s="224">
        <f>H19+H37+H57+H70+H88+H108+H124+H148</f>
        <v>203400</v>
      </c>
      <c r="I18" s="224">
        <f t="shared" ref="I18:V18" si="5">I19+I37+I57+I70+I88+I108+I124+I148</f>
        <v>203400</v>
      </c>
      <c r="J18" s="224">
        <f t="shared" si="5"/>
        <v>0</v>
      </c>
      <c r="K18" s="224">
        <f t="shared" si="5"/>
        <v>0</v>
      </c>
      <c r="L18" s="224">
        <f t="shared" si="5"/>
        <v>0</v>
      </c>
      <c r="M18" s="224">
        <f t="shared" si="5"/>
        <v>0</v>
      </c>
      <c r="N18" s="224">
        <f t="shared" si="5"/>
        <v>0</v>
      </c>
      <c r="O18" s="224">
        <f t="shared" si="5"/>
        <v>0</v>
      </c>
      <c r="P18" s="224">
        <f t="shared" si="5"/>
        <v>0</v>
      </c>
      <c r="Q18" s="224">
        <f t="shared" si="5"/>
        <v>0</v>
      </c>
      <c r="R18" s="224">
        <f t="shared" si="5"/>
        <v>0</v>
      </c>
      <c r="S18" s="224">
        <f t="shared" si="5"/>
        <v>203400</v>
      </c>
      <c r="T18" s="224">
        <f t="shared" si="5"/>
        <v>203400</v>
      </c>
      <c r="U18" s="224">
        <f t="shared" si="5"/>
        <v>0</v>
      </c>
      <c r="V18" s="224">
        <f t="shared" si="5"/>
        <v>203400</v>
      </c>
      <c r="W18" s="225"/>
      <c r="X18" s="225"/>
      <c r="Y18" s="225"/>
      <c r="Z18" s="226"/>
      <c r="AA18" s="227"/>
      <c r="AB18" s="227"/>
      <c r="AC18" s="221"/>
      <c r="AD18" s="236"/>
    </row>
    <row r="19" spans="1:30" s="242" customFormat="1" ht="14.25" customHeight="1">
      <c r="A19" s="238" t="s">
        <v>441</v>
      </c>
      <c r="B19" s="228" t="s">
        <v>569</v>
      </c>
      <c r="C19" s="239"/>
      <c r="D19" s="232">
        <f>D20+D32</f>
        <v>29</v>
      </c>
      <c r="E19" s="222"/>
      <c r="F19" s="222">
        <f t="shared" ref="F19:W19" si="6">F20+F32</f>
        <v>0</v>
      </c>
      <c r="G19" s="222">
        <f t="shared" si="6"/>
        <v>0</v>
      </c>
      <c r="H19" s="224">
        <f>H20+H32</f>
        <v>13930</v>
      </c>
      <c r="I19" s="224">
        <f t="shared" ref="I19:V19" si="7">I20+I32</f>
        <v>13930</v>
      </c>
      <c r="J19" s="224">
        <f t="shared" si="7"/>
        <v>0</v>
      </c>
      <c r="K19" s="224">
        <f t="shared" si="7"/>
        <v>0</v>
      </c>
      <c r="L19" s="224">
        <f t="shared" si="7"/>
        <v>0</v>
      </c>
      <c r="M19" s="224">
        <f t="shared" si="7"/>
        <v>0</v>
      </c>
      <c r="N19" s="224">
        <f t="shared" si="7"/>
        <v>0</v>
      </c>
      <c r="O19" s="224">
        <f t="shared" si="7"/>
        <v>0</v>
      </c>
      <c r="P19" s="224">
        <f t="shared" si="7"/>
        <v>0</v>
      </c>
      <c r="Q19" s="224">
        <f t="shared" si="7"/>
        <v>0</v>
      </c>
      <c r="R19" s="224">
        <f t="shared" si="7"/>
        <v>0</v>
      </c>
      <c r="S19" s="224">
        <f t="shared" si="7"/>
        <v>13930</v>
      </c>
      <c r="T19" s="224">
        <f t="shared" si="7"/>
        <v>13930</v>
      </c>
      <c r="U19" s="224">
        <f t="shared" si="7"/>
        <v>0</v>
      </c>
      <c r="V19" s="224">
        <f t="shared" si="7"/>
        <v>13930</v>
      </c>
      <c r="W19" s="225">
        <f t="shared" si="6"/>
        <v>0</v>
      </c>
      <c r="X19" s="225"/>
      <c r="Y19" s="225"/>
      <c r="Z19" s="226"/>
      <c r="AA19" s="227"/>
      <c r="AB19" s="227"/>
      <c r="AC19" s="240"/>
      <c r="AD19" s="241"/>
    </row>
    <row r="20" spans="1:30" s="237" customFormat="1" ht="14.25" customHeight="1">
      <c r="A20" s="222"/>
      <c r="B20" s="228" t="s">
        <v>451</v>
      </c>
      <c r="C20" s="224"/>
      <c r="D20" s="232">
        <f>D21+D27</f>
        <v>17</v>
      </c>
      <c r="E20" s="232"/>
      <c r="F20" s="232">
        <f t="shared" ref="F20:V20" si="8">F21+F27</f>
        <v>0</v>
      </c>
      <c r="G20" s="232">
        <f t="shared" si="8"/>
        <v>0</v>
      </c>
      <c r="H20" s="225">
        <f t="shared" si="8"/>
        <v>9870</v>
      </c>
      <c r="I20" s="225">
        <f t="shared" si="8"/>
        <v>9870</v>
      </c>
      <c r="J20" s="225">
        <f t="shared" si="8"/>
        <v>0</v>
      </c>
      <c r="K20" s="225">
        <f t="shared" si="8"/>
        <v>0</v>
      </c>
      <c r="L20" s="225">
        <f t="shared" si="8"/>
        <v>0</v>
      </c>
      <c r="M20" s="225">
        <f t="shared" si="8"/>
        <v>0</v>
      </c>
      <c r="N20" s="225">
        <f t="shared" si="8"/>
        <v>0</v>
      </c>
      <c r="O20" s="225">
        <f t="shared" si="8"/>
        <v>0</v>
      </c>
      <c r="P20" s="225">
        <f t="shared" si="8"/>
        <v>0</v>
      </c>
      <c r="Q20" s="225">
        <f t="shared" si="8"/>
        <v>0</v>
      </c>
      <c r="R20" s="225">
        <f t="shared" si="8"/>
        <v>0</v>
      </c>
      <c r="S20" s="225">
        <f t="shared" si="8"/>
        <v>9870</v>
      </c>
      <c r="T20" s="225">
        <f t="shared" si="8"/>
        <v>9870</v>
      </c>
      <c r="U20" s="225">
        <f t="shared" si="8"/>
        <v>0</v>
      </c>
      <c r="V20" s="225">
        <f t="shared" si="8"/>
        <v>9870</v>
      </c>
      <c r="W20" s="225"/>
      <c r="X20" s="225"/>
      <c r="Y20" s="225"/>
      <c r="Z20" s="226"/>
      <c r="AA20" s="227"/>
      <c r="AB20" s="227"/>
      <c r="AC20" s="221"/>
      <c r="AD20" s="236"/>
    </row>
    <row r="21" spans="1:30" s="282" customFormat="1" ht="39">
      <c r="A21" s="274">
        <v>1</v>
      </c>
      <c r="B21" s="275" t="s">
        <v>593</v>
      </c>
      <c r="C21" s="276"/>
      <c r="D21" s="274">
        <v>9</v>
      </c>
      <c r="E21" s="274" t="s">
        <v>542</v>
      </c>
      <c r="F21" s="274">
        <v>0</v>
      </c>
      <c r="G21" s="274">
        <v>0</v>
      </c>
      <c r="H21" s="277">
        <v>5280</v>
      </c>
      <c r="I21" s="277">
        <v>5280</v>
      </c>
      <c r="J21" s="277">
        <v>0</v>
      </c>
      <c r="K21" s="277">
        <v>0</v>
      </c>
      <c r="L21" s="277">
        <v>0</v>
      </c>
      <c r="M21" s="277">
        <v>0</v>
      </c>
      <c r="N21" s="277">
        <v>0</v>
      </c>
      <c r="O21" s="277">
        <v>0</v>
      </c>
      <c r="P21" s="277">
        <v>0</v>
      </c>
      <c r="Q21" s="277">
        <v>0</v>
      </c>
      <c r="R21" s="277">
        <v>0</v>
      </c>
      <c r="S21" s="277">
        <v>5280</v>
      </c>
      <c r="T21" s="277">
        <v>5280</v>
      </c>
      <c r="U21" s="277">
        <v>0</v>
      </c>
      <c r="V21" s="277">
        <v>5280</v>
      </c>
      <c r="W21" s="277"/>
      <c r="X21" s="277"/>
      <c r="Y21" s="277"/>
      <c r="Z21" s="278"/>
      <c r="AA21" s="279"/>
      <c r="AB21" s="279"/>
      <c r="AC21" s="280"/>
      <c r="AD21" s="281"/>
    </row>
    <row r="22" spans="1:30" s="292" customFormat="1">
      <c r="A22" s="283"/>
      <c r="B22" s="284" t="s">
        <v>557</v>
      </c>
      <c r="C22" s="285" t="s">
        <v>537</v>
      </c>
      <c r="D22" s="283">
        <v>1</v>
      </c>
      <c r="E22" s="283"/>
      <c r="F22" s="283"/>
      <c r="G22" s="283"/>
      <c r="H22" s="287"/>
      <c r="I22" s="287"/>
      <c r="J22" s="287"/>
      <c r="K22" s="287"/>
      <c r="L22" s="287"/>
      <c r="M22" s="287"/>
      <c r="N22" s="287"/>
      <c r="O22" s="287"/>
      <c r="P22" s="287"/>
      <c r="Q22" s="287"/>
      <c r="R22" s="287"/>
      <c r="S22" s="287"/>
      <c r="T22" s="287"/>
      <c r="U22" s="287"/>
      <c r="V22" s="287"/>
      <c r="W22" s="287"/>
      <c r="X22" s="287"/>
      <c r="Y22" s="287"/>
      <c r="Z22" s="288"/>
      <c r="AA22" s="289"/>
      <c r="AB22" s="289"/>
      <c r="AC22" s="290"/>
      <c r="AD22" s="291"/>
    </row>
    <row r="23" spans="1:30" s="292" customFormat="1">
      <c r="A23" s="283"/>
      <c r="B23" s="284" t="s">
        <v>561</v>
      </c>
      <c r="C23" s="285" t="s">
        <v>456</v>
      </c>
      <c r="D23" s="283">
        <v>4</v>
      </c>
      <c r="E23" s="283"/>
      <c r="F23" s="283"/>
      <c r="G23" s="283"/>
      <c r="H23" s="287"/>
      <c r="I23" s="287"/>
      <c r="J23" s="287"/>
      <c r="K23" s="287"/>
      <c r="L23" s="287"/>
      <c r="M23" s="287"/>
      <c r="N23" s="287"/>
      <c r="O23" s="287"/>
      <c r="P23" s="287"/>
      <c r="Q23" s="287"/>
      <c r="R23" s="287"/>
      <c r="S23" s="287"/>
      <c r="T23" s="287"/>
      <c r="U23" s="287"/>
      <c r="V23" s="287"/>
      <c r="W23" s="287"/>
      <c r="X23" s="287"/>
      <c r="Y23" s="287"/>
      <c r="Z23" s="288"/>
      <c r="AA23" s="289"/>
      <c r="AB23" s="289"/>
      <c r="AC23" s="290"/>
      <c r="AD23" s="291"/>
    </row>
    <row r="24" spans="1:30" s="143" customFormat="1">
      <c r="A24" s="283"/>
      <c r="B24" s="284" t="s">
        <v>558</v>
      </c>
      <c r="C24" s="285" t="s">
        <v>457</v>
      </c>
      <c r="D24" s="283">
        <v>1</v>
      </c>
      <c r="E24" s="283"/>
      <c r="F24" s="283"/>
      <c r="G24" s="283"/>
      <c r="H24" s="287"/>
      <c r="I24" s="287"/>
      <c r="J24" s="287"/>
      <c r="K24" s="287"/>
      <c r="L24" s="287"/>
      <c r="M24" s="287"/>
      <c r="N24" s="287"/>
      <c r="O24" s="287"/>
      <c r="P24" s="287"/>
      <c r="Q24" s="287"/>
      <c r="R24" s="287"/>
      <c r="S24" s="287"/>
      <c r="T24" s="287"/>
      <c r="U24" s="287"/>
      <c r="V24" s="287"/>
      <c r="W24" s="287"/>
      <c r="X24" s="287"/>
      <c r="Y24" s="287"/>
      <c r="Z24" s="288"/>
      <c r="AA24" s="289"/>
      <c r="AB24" s="289"/>
      <c r="AC24" s="123"/>
      <c r="AD24" s="142"/>
    </row>
    <row r="25" spans="1:30" s="143" customFormat="1">
      <c r="A25" s="283"/>
      <c r="B25" s="284" t="s">
        <v>559</v>
      </c>
      <c r="C25" s="285" t="s">
        <v>459</v>
      </c>
      <c r="D25" s="283">
        <v>1</v>
      </c>
      <c r="E25" s="283"/>
      <c r="F25" s="283"/>
      <c r="G25" s="283"/>
      <c r="H25" s="287"/>
      <c r="I25" s="287"/>
      <c r="J25" s="287"/>
      <c r="K25" s="287"/>
      <c r="L25" s="287"/>
      <c r="M25" s="287"/>
      <c r="N25" s="287"/>
      <c r="O25" s="287"/>
      <c r="P25" s="287"/>
      <c r="Q25" s="287"/>
      <c r="R25" s="287"/>
      <c r="S25" s="287"/>
      <c r="T25" s="287"/>
      <c r="U25" s="287"/>
      <c r="V25" s="287"/>
      <c r="W25" s="287"/>
      <c r="X25" s="287"/>
      <c r="Y25" s="287"/>
      <c r="Z25" s="288"/>
      <c r="AA25" s="289"/>
      <c r="AB25" s="289"/>
      <c r="AC25" s="123"/>
      <c r="AD25" s="142"/>
    </row>
    <row r="26" spans="1:30" s="143" customFormat="1" ht="26">
      <c r="A26" s="283"/>
      <c r="B26" s="284" t="s">
        <v>560</v>
      </c>
      <c r="C26" s="285" t="s">
        <v>461</v>
      </c>
      <c r="D26" s="283">
        <v>2</v>
      </c>
      <c r="E26" s="283"/>
      <c r="F26" s="283"/>
      <c r="G26" s="283"/>
      <c r="H26" s="287"/>
      <c r="I26" s="287"/>
      <c r="J26" s="287"/>
      <c r="K26" s="287"/>
      <c r="L26" s="287"/>
      <c r="M26" s="287"/>
      <c r="N26" s="287"/>
      <c r="O26" s="287"/>
      <c r="P26" s="287"/>
      <c r="Q26" s="287"/>
      <c r="R26" s="287"/>
      <c r="S26" s="287"/>
      <c r="T26" s="287"/>
      <c r="U26" s="287"/>
      <c r="V26" s="287"/>
      <c r="W26" s="287"/>
      <c r="X26" s="287"/>
      <c r="Y26" s="287"/>
      <c r="Z26" s="288"/>
      <c r="AA26" s="289"/>
      <c r="AB26" s="289"/>
      <c r="AC26" s="123"/>
      <c r="AD26" s="142"/>
    </row>
    <row r="27" spans="1:30" s="134" customFormat="1" ht="39">
      <c r="A27" s="274">
        <v>2</v>
      </c>
      <c r="B27" s="275" t="s">
        <v>592</v>
      </c>
      <c r="C27" s="269"/>
      <c r="D27" s="74">
        <v>8</v>
      </c>
      <c r="E27" s="74" t="s">
        <v>542</v>
      </c>
      <c r="F27" s="74">
        <v>0</v>
      </c>
      <c r="G27" s="74">
        <v>0</v>
      </c>
      <c r="H27" s="225">
        <v>4590</v>
      </c>
      <c r="I27" s="225">
        <v>4590</v>
      </c>
      <c r="J27" s="225">
        <v>0</v>
      </c>
      <c r="K27" s="225">
        <v>0</v>
      </c>
      <c r="L27" s="225">
        <v>0</v>
      </c>
      <c r="M27" s="225">
        <v>0</v>
      </c>
      <c r="N27" s="225">
        <v>0</v>
      </c>
      <c r="O27" s="225">
        <v>0</v>
      </c>
      <c r="P27" s="225">
        <v>0</v>
      </c>
      <c r="Q27" s="225">
        <v>0</v>
      </c>
      <c r="R27" s="225">
        <v>0</v>
      </c>
      <c r="S27" s="225">
        <v>4590</v>
      </c>
      <c r="T27" s="225">
        <v>4590</v>
      </c>
      <c r="U27" s="225">
        <v>0</v>
      </c>
      <c r="V27" s="225">
        <v>4590</v>
      </c>
      <c r="W27" s="75"/>
      <c r="X27" s="75"/>
      <c r="Y27" s="75"/>
      <c r="Z27" s="270"/>
      <c r="AA27" s="271"/>
      <c r="AB27" s="271"/>
      <c r="AC27" s="122"/>
      <c r="AD27" s="133"/>
    </row>
    <row r="28" spans="1:30" s="143" customFormat="1" ht="26">
      <c r="A28" s="283"/>
      <c r="B28" s="284" t="s">
        <v>562</v>
      </c>
      <c r="C28" s="285" t="s">
        <v>463</v>
      </c>
      <c r="D28" s="283">
        <v>3</v>
      </c>
      <c r="E28" s="283"/>
      <c r="F28" s="283"/>
      <c r="G28" s="283"/>
      <c r="H28" s="286"/>
      <c r="I28" s="286"/>
      <c r="J28" s="286"/>
      <c r="K28" s="286"/>
      <c r="L28" s="286"/>
      <c r="M28" s="286"/>
      <c r="N28" s="286"/>
      <c r="O28" s="286"/>
      <c r="P28" s="286"/>
      <c r="Q28" s="286"/>
      <c r="R28" s="286"/>
      <c r="S28" s="286"/>
      <c r="T28" s="286"/>
      <c r="U28" s="286"/>
      <c r="V28" s="286"/>
      <c r="W28" s="287"/>
      <c r="X28" s="287"/>
      <c r="Y28" s="287"/>
      <c r="Z28" s="288"/>
      <c r="AA28" s="289"/>
      <c r="AB28" s="289"/>
      <c r="AC28" s="123"/>
      <c r="AD28" s="142"/>
    </row>
    <row r="29" spans="1:30" s="143" customFormat="1" ht="39">
      <c r="A29" s="283"/>
      <c r="B29" s="284" t="s">
        <v>563</v>
      </c>
      <c r="C29" s="285" t="s">
        <v>453</v>
      </c>
      <c r="D29" s="283">
        <v>1</v>
      </c>
      <c r="E29" s="283"/>
      <c r="F29" s="283"/>
      <c r="G29" s="283"/>
      <c r="H29" s="286"/>
      <c r="I29" s="286"/>
      <c r="J29" s="286"/>
      <c r="K29" s="286"/>
      <c r="L29" s="286"/>
      <c r="M29" s="286"/>
      <c r="N29" s="286"/>
      <c r="O29" s="286"/>
      <c r="P29" s="286"/>
      <c r="Q29" s="286"/>
      <c r="R29" s="286"/>
      <c r="S29" s="286"/>
      <c r="T29" s="286"/>
      <c r="U29" s="286"/>
      <c r="V29" s="286"/>
      <c r="W29" s="287"/>
      <c r="X29" s="287"/>
      <c r="Y29" s="287"/>
      <c r="Z29" s="288"/>
      <c r="AA29" s="289"/>
      <c r="AB29" s="289"/>
      <c r="AC29" s="123"/>
      <c r="AD29" s="142"/>
    </row>
    <row r="30" spans="1:30" s="143" customFormat="1" ht="26">
      <c r="A30" s="283"/>
      <c r="B30" s="284" t="s">
        <v>564</v>
      </c>
      <c r="C30" s="285" t="s">
        <v>454</v>
      </c>
      <c r="D30" s="283">
        <v>3</v>
      </c>
      <c r="E30" s="283"/>
      <c r="F30" s="283"/>
      <c r="G30" s="283"/>
      <c r="H30" s="286"/>
      <c r="I30" s="286"/>
      <c r="J30" s="286"/>
      <c r="K30" s="286"/>
      <c r="L30" s="286"/>
      <c r="M30" s="286"/>
      <c r="N30" s="286"/>
      <c r="O30" s="286"/>
      <c r="P30" s="286"/>
      <c r="Q30" s="286"/>
      <c r="R30" s="286"/>
      <c r="S30" s="286"/>
      <c r="T30" s="286"/>
      <c r="U30" s="286"/>
      <c r="V30" s="286"/>
      <c r="W30" s="287"/>
      <c r="X30" s="287"/>
      <c r="Y30" s="287"/>
      <c r="Z30" s="288"/>
      <c r="AA30" s="289"/>
      <c r="AB30" s="289"/>
      <c r="AC30" s="123"/>
      <c r="AD30" s="142"/>
    </row>
    <row r="31" spans="1:30" s="143" customFormat="1" ht="13.5">
      <c r="A31" s="283"/>
      <c r="B31" s="284" t="s">
        <v>565</v>
      </c>
      <c r="C31" s="285" t="s">
        <v>455</v>
      </c>
      <c r="D31" s="283">
        <v>1</v>
      </c>
      <c r="E31" s="283"/>
      <c r="F31" s="283"/>
      <c r="G31" s="283"/>
      <c r="H31" s="286"/>
      <c r="I31" s="286"/>
      <c r="J31" s="286"/>
      <c r="K31" s="286"/>
      <c r="L31" s="286"/>
      <c r="M31" s="286"/>
      <c r="N31" s="286"/>
      <c r="O31" s="286"/>
      <c r="P31" s="286"/>
      <c r="Q31" s="286"/>
      <c r="R31" s="286"/>
      <c r="S31" s="286"/>
      <c r="T31" s="286"/>
      <c r="U31" s="286"/>
      <c r="V31" s="286"/>
      <c r="W31" s="287"/>
      <c r="X31" s="287"/>
      <c r="Y31" s="287"/>
      <c r="Z31" s="288"/>
      <c r="AA31" s="289"/>
      <c r="AB31" s="289"/>
      <c r="AC31" s="123"/>
      <c r="AD31" s="142"/>
    </row>
    <row r="32" spans="1:30">
      <c r="A32" s="222"/>
      <c r="B32" s="228" t="s">
        <v>452</v>
      </c>
      <c r="C32" s="239"/>
      <c r="D32" s="222">
        <f>D33</f>
        <v>12</v>
      </c>
      <c r="E32" s="222"/>
      <c r="F32" s="222">
        <f t="shared" ref="F32:V32" si="9">F33</f>
        <v>0</v>
      </c>
      <c r="G32" s="222">
        <f t="shared" si="9"/>
        <v>0</v>
      </c>
      <c r="H32" s="225">
        <f t="shared" si="9"/>
        <v>4060</v>
      </c>
      <c r="I32" s="225">
        <f t="shared" si="9"/>
        <v>4060</v>
      </c>
      <c r="J32" s="225">
        <f t="shared" si="9"/>
        <v>0</v>
      </c>
      <c r="K32" s="225">
        <f t="shared" si="9"/>
        <v>0</v>
      </c>
      <c r="L32" s="225">
        <f t="shared" si="9"/>
        <v>0</v>
      </c>
      <c r="M32" s="225">
        <f t="shared" si="9"/>
        <v>0</v>
      </c>
      <c r="N32" s="225">
        <f t="shared" si="9"/>
        <v>0</v>
      </c>
      <c r="O32" s="225">
        <f t="shared" si="9"/>
        <v>0</v>
      </c>
      <c r="P32" s="225">
        <f t="shared" si="9"/>
        <v>0</v>
      </c>
      <c r="Q32" s="225">
        <f t="shared" si="9"/>
        <v>0</v>
      </c>
      <c r="R32" s="225">
        <f t="shared" si="9"/>
        <v>0</v>
      </c>
      <c r="S32" s="225">
        <f t="shared" si="9"/>
        <v>4060</v>
      </c>
      <c r="T32" s="225">
        <f t="shared" si="9"/>
        <v>4060</v>
      </c>
      <c r="U32" s="225">
        <f t="shared" si="9"/>
        <v>0</v>
      </c>
      <c r="V32" s="225">
        <f t="shared" si="9"/>
        <v>4060</v>
      </c>
      <c r="W32" s="225"/>
      <c r="X32" s="225"/>
      <c r="Y32" s="225"/>
      <c r="Z32" s="226"/>
      <c r="AA32" s="227"/>
      <c r="AB32" s="227"/>
      <c r="AC32" s="221"/>
    </row>
    <row r="33" spans="1:30" s="296" customFormat="1" ht="39">
      <c r="A33" s="274">
        <v>3</v>
      </c>
      <c r="B33" s="293" t="s">
        <v>591</v>
      </c>
      <c r="C33" s="276">
        <f>SUM(D34:D36)</f>
        <v>12</v>
      </c>
      <c r="D33" s="274">
        <v>12</v>
      </c>
      <c r="E33" s="274" t="s">
        <v>542</v>
      </c>
      <c r="F33" s="274">
        <v>0</v>
      </c>
      <c r="G33" s="274">
        <v>0</v>
      </c>
      <c r="H33" s="277">
        <v>4060</v>
      </c>
      <c r="I33" s="277">
        <v>4060</v>
      </c>
      <c r="J33" s="277">
        <v>0</v>
      </c>
      <c r="K33" s="277">
        <v>0</v>
      </c>
      <c r="L33" s="277">
        <v>0</v>
      </c>
      <c r="M33" s="277">
        <v>0</v>
      </c>
      <c r="N33" s="277">
        <v>0</v>
      </c>
      <c r="O33" s="277">
        <v>0</v>
      </c>
      <c r="P33" s="277">
        <v>0</v>
      </c>
      <c r="Q33" s="277">
        <v>0</v>
      </c>
      <c r="R33" s="277">
        <v>0</v>
      </c>
      <c r="S33" s="277">
        <v>4060</v>
      </c>
      <c r="T33" s="277">
        <v>4060</v>
      </c>
      <c r="U33" s="277">
        <v>0</v>
      </c>
      <c r="V33" s="277">
        <v>4060</v>
      </c>
      <c r="W33" s="277"/>
      <c r="X33" s="277"/>
      <c r="Y33" s="277"/>
      <c r="Z33" s="278"/>
      <c r="AA33" s="279"/>
      <c r="AB33" s="279"/>
      <c r="AC33" s="294"/>
      <c r="AD33" s="295"/>
    </row>
    <row r="34" spans="1:30" s="143" customFormat="1" ht="13.5">
      <c r="A34" s="283"/>
      <c r="B34" s="297" t="s">
        <v>566</v>
      </c>
      <c r="C34" s="285" t="s">
        <v>458</v>
      </c>
      <c r="D34" s="283">
        <v>4</v>
      </c>
      <c r="E34" s="283"/>
      <c r="F34" s="283"/>
      <c r="G34" s="283"/>
      <c r="H34" s="286"/>
      <c r="I34" s="286"/>
      <c r="J34" s="286"/>
      <c r="K34" s="286"/>
      <c r="L34" s="286"/>
      <c r="M34" s="286"/>
      <c r="N34" s="286"/>
      <c r="O34" s="286"/>
      <c r="P34" s="286"/>
      <c r="Q34" s="286"/>
      <c r="R34" s="286"/>
      <c r="S34" s="286"/>
      <c r="T34" s="286"/>
      <c r="U34" s="286"/>
      <c r="V34" s="286"/>
      <c r="W34" s="287"/>
      <c r="X34" s="287"/>
      <c r="Y34" s="287"/>
      <c r="Z34" s="288"/>
      <c r="AA34" s="289"/>
      <c r="AB34" s="289"/>
      <c r="AC34" s="123"/>
      <c r="AD34" s="142"/>
    </row>
    <row r="35" spans="1:30" s="143" customFormat="1" ht="26">
      <c r="A35" s="283"/>
      <c r="B35" s="297" t="s">
        <v>567</v>
      </c>
      <c r="C35" s="285" t="s">
        <v>460</v>
      </c>
      <c r="D35" s="283">
        <v>2</v>
      </c>
      <c r="E35" s="283"/>
      <c r="F35" s="283"/>
      <c r="G35" s="283"/>
      <c r="H35" s="286"/>
      <c r="I35" s="286"/>
      <c r="J35" s="286"/>
      <c r="K35" s="286"/>
      <c r="L35" s="286"/>
      <c r="M35" s="286"/>
      <c r="N35" s="286"/>
      <c r="O35" s="286"/>
      <c r="P35" s="286"/>
      <c r="Q35" s="286"/>
      <c r="R35" s="286"/>
      <c r="S35" s="286"/>
      <c r="T35" s="286"/>
      <c r="U35" s="286"/>
      <c r="V35" s="286"/>
      <c r="W35" s="287"/>
      <c r="X35" s="287"/>
      <c r="Y35" s="287"/>
      <c r="Z35" s="288"/>
      <c r="AA35" s="289"/>
      <c r="AB35" s="289"/>
      <c r="AC35" s="123"/>
      <c r="AD35" s="142"/>
    </row>
    <row r="36" spans="1:30" s="143" customFormat="1" ht="26">
      <c r="A36" s="283"/>
      <c r="B36" s="297" t="s">
        <v>568</v>
      </c>
      <c r="C36" s="285" t="s">
        <v>462</v>
      </c>
      <c r="D36" s="283">
        <v>6</v>
      </c>
      <c r="E36" s="283"/>
      <c r="F36" s="283"/>
      <c r="G36" s="283"/>
      <c r="H36" s="286"/>
      <c r="I36" s="286"/>
      <c r="J36" s="286"/>
      <c r="K36" s="286"/>
      <c r="L36" s="286"/>
      <c r="M36" s="286"/>
      <c r="N36" s="286"/>
      <c r="O36" s="286"/>
      <c r="P36" s="286"/>
      <c r="Q36" s="286"/>
      <c r="R36" s="286"/>
      <c r="S36" s="286"/>
      <c r="T36" s="286"/>
      <c r="U36" s="286"/>
      <c r="V36" s="286"/>
      <c r="W36" s="287"/>
      <c r="X36" s="287"/>
      <c r="Y36" s="287"/>
      <c r="Z36" s="288"/>
      <c r="AA36" s="289"/>
      <c r="AB36" s="289"/>
      <c r="AC36" s="123"/>
      <c r="AD36" s="142"/>
    </row>
    <row r="37" spans="1:30" s="242" customFormat="1" ht="15" customHeight="1">
      <c r="A37" s="238" t="s">
        <v>442</v>
      </c>
      <c r="B37" s="228" t="s">
        <v>570</v>
      </c>
      <c r="C37" s="239"/>
      <c r="D37" s="222">
        <f>D38+D42</f>
        <v>52</v>
      </c>
      <c r="E37" s="222"/>
      <c r="F37" s="222">
        <f t="shared" ref="F37:G37" si="10">F38+F42</f>
        <v>0</v>
      </c>
      <c r="G37" s="222">
        <f t="shared" si="10"/>
        <v>0</v>
      </c>
      <c r="H37" s="225">
        <f>H38+H42</f>
        <v>20690</v>
      </c>
      <c r="I37" s="225">
        <f t="shared" ref="I37:V37" si="11">I38+I42</f>
        <v>20690</v>
      </c>
      <c r="J37" s="225">
        <f t="shared" si="11"/>
        <v>0</v>
      </c>
      <c r="K37" s="225">
        <f t="shared" si="11"/>
        <v>0</v>
      </c>
      <c r="L37" s="225">
        <f t="shared" si="11"/>
        <v>0</v>
      </c>
      <c r="M37" s="225">
        <f t="shared" si="11"/>
        <v>0</v>
      </c>
      <c r="N37" s="225">
        <f t="shared" si="11"/>
        <v>0</v>
      </c>
      <c r="O37" s="225">
        <f t="shared" si="11"/>
        <v>0</v>
      </c>
      <c r="P37" s="225">
        <f t="shared" si="11"/>
        <v>0</v>
      </c>
      <c r="Q37" s="225">
        <f t="shared" si="11"/>
        <v>0</v>
      </c>
      <c r="R37" s="225">
        <f t="shared" si="11"/>
        <v>0</v>
      </c>
      <c r="S37" s="225">
        <f t="shared" si="11"/>
        <v>20690</v>
      </c>
      <c r="T37" s="225">
        <f t="shared" si="11"/>
        <v>20690</v>
      </c>
      <c r="U37" s="225">
        <f t="shared" si="11"/>
        <v>0</v>
      </c>
      <c r="V37" s="225">
        <f t="shared" si="11"/>
        <v>20690</v>
      </c>
      <c r="W37" s="225"/>
      <c r="X37" s="225"/>
      <c r="Y37" s="225"/>
      <c r="Z37" s="226"/>
      <c r="AA37" s="227"/>
      <c r="AB37" s="227"/>
      <c r="AC37" s="240"/>
      <c r="AD37" s="241"/>
    </row>
    <row r="38" spans="1:30">
      <c r="A38" s="222"/>
      <c r="B38" s="228" t="s">
        <v>451</v>
      </c>
      <c r="C38" s="239"/>
      <c r="D38" s="222">
        <f>D39</f>
        <v>5</v>
      </c>
      <c r="E38" s="222"/>
      <c r="F38" s="222">
        <f t="shared" ref="F38:V38" si="12">F39</f>
        <v>0</v>
      </c>
      <c r="G38" s="222">
        <f t="shared" si="12"/>
        <v>0</v>
      </c>
      <c r="H38" s="225">
        <f t="shared" si="12"/>
        <v>3150</v>
      </c>
      <c r="I38" s="225">
        <f t="shared" si="12"/>
        <v>3150</v>
      </c>
      <c r="J38" s="225">
        <f t="shared" si="12"/>
        <v>0</v>
      </c>
      <c r="K38" s="225">
        <f t="shared" si="12"/>
        <v>0</v>
      </c>
      <c r="L38" s="225">
        <f t="shared" si="12"/>
        <v>0</v>
      </c>
      <c r="M38" s="225">
        <f t="shared" si="12"/>
        <v>0</v>
      </c>
      <c r="N38" s="225">
        <f t="shared" si="12"/>
        <v>0</v>
      </c>
      <c r="O38" s="225">
        <f t="shared" si="12"/>
        <v>0</v>
      </c>
      <c r="P38" s="225">
        <f t="shared" si="12"/>
        <v>0</v>
      </c>
      <c r="Q38" s="225">
        <f t="shared" si="12"/>
        <v>0</v>
      </c>
      <c r="R38" s="225">
        <f t="shared" si="12"/>
        <v>0</v>
      </c>
      <c r="S38" s="225">
        <f t="shared" si="12"/>
        <v>3150</v>
      </c>
      <c r="T38" s="225">
        <f t="shared" si="12"/>
        <v>3150</v>
      </c>
      <c r="U38" s="225">
        <f t="shared" si="12"/>
        <v>0</v>
      </c>
      <c r="V38" s="225">
        <f t="shared" si="12"/>
        <v>3150</v>
      </c>
      <c r="W38" s="225"/>
      <c r="X38" s="225"/>
      <c r="Y38" s="225"/>
      <c r="Z38" s="226"/>
      <c r="AA38" s="227"/>
      <c r="AB38" s="227"/>
      <c r="AC38" s="221"/>
    </row>
    <row r="39" spans="1:30" s="306" customFormat="1" ht="26">
      <c r="A39" s="298">
        <v>1</v>
      </c>
      <c r="B39" s="299" t="s">
        <v>607</v>
      </c>
      <c r="C39" s="300"/>
      <c r="D39" s="298">
        <v>5</v>
      </c>
      <c r="E39" s="274" t="s">
        <v>542</v>
      </c>
      <c r="F39" s="298">
        <v>0</v>
      </c>
      <c r="G39" s="298">
        <v>0</v>
      </c>
      <c r="H39" s="301">
        <v>3150</v>
      </c>
      <c r="I39" s="301">
        <v>3150</v>
      </c>
      <c r="J39" s="301">
        <v>0</v>
      </c>
      <c r="K39" s="301">
        <v>0</v>
      </c>
      <c r="L39" s="301">
        <v>0</v>
      </c>
      <c r="M39" s="301">
        <v>0</v>
      </c>
      <c r="N39" s="301">
        <v>0</v>
      </c>
      <c r="O39" s="301">
        <v>0</v>
      </c>
      <c r="P39" s="301">
        <v>0</v>
      </c>
      <c r="Q39" s="301">
        <v>0</v>
      </c>
      <c r="R39" s="301">
        <v>0</v>
      </c>
      <c r="S39" s="301">
        <v>3150</v>
      </c>
      <c r="T39" s="301">
        <v>3150</v>
      </c>
      <c r="U39" s="301">
        <v>0</v>
      </c>
      <c r="V39" s="301">
        <v>3150</v>
      </c>
      <c r="W39" s="301"/>
      <c r="X39" s="301"/>
      <c r="Y39" s="301"/>
      <c r="Z39" s="302"/>
      <c r="AA39" s="303"/>
      <c r="AB39" s="303"/>
      <c r="AC39" s="304"/>
      <c r="AD39" s="305"/>
    </row>
    <row r="40" spans="1:30" s="143" customFormat="1" ht="13.5">
      <c r="A40" s="283"/>
      <c r="B40" s="297" t="s">
        <v>577</v>
      </c>
      <c r="C40" s="285" t="s">
        <v>471</v>
      </c>
      <c r="D40" s="283">
        <v>2</v>
      </c>
      <c r="E40" s="283"/>
      <c r="F40" s="283"/>
      <c r="G40" s="283"/>
      <c r="H40" s="286"/>
      <c r="I40" s="286"/>
      <c r="J40" s="286"/>
      <c r="K40" s="286"/>
      <c r="L40" s="286"/>
      <c r="M40" s="286"/>
      <c r="N40" s="286"/>
      <c r="O40" s="286"/>
      <c r="P40" s="286"/>
      <c r="Q40" s="286"/>
      <c r="R40" s="286"/>
      <c r="S40" s="286"/>
      <c r="T40" s="286"/>
      <c r="U40" s="286"/>
      <c r="V40" s="286"/>
      <c r="W40" s="287"/>
      <c r="X40" s="287"/>
      <c r="Y40" s="287"/>
      <c r="Z40" s="288"/>
      <c r="AA40" s="289"/>
      <c r="AB40" s="289"/>
      <c r="AC40" s="123"/>
      <c r="AD40" s="142"/>
    </row>
    <row r="41" spans="1:30" s="143" customFormat="1" ht="13.5">
      <c r="A41" s="283"/>
      <c r="B41" s="297" t="s">
        <v>578</v>
      </c>
      <c r="C41" s="285" t="s">
        <v>472</v>
      </c>
      <c r="D41" s="283">
        <v>3</v>
      </c>
      <c r="E41" s="283"/>
      <c r="F41" s="283"/>
      <c r="G41" s="283"/>
      <c r="H41" s="286"/>
      <c r="I41" s="286"/>
      <c r="J41" s="286"/>
      <c r="K41" s="286"/>
      <c r="L41" s="286"/>
      <c r="M41" s="286"/>
      <c r="N41" s="286"/>
      <c r="O41" s="286"/>
      <c r="P41" s="286"/>
      <c r="Q41" s="286"/>
      <c r="R41" s="286"/>
      <c r="S41" s="286"/>
      <c r="T41" s="286"/>
      <c r="U41" s="286"/>
      <c r="V41" s="286"/>
      <c r="W41" s="287"/>
      <c r="X41" s="287"/>
      <c r="Y41" s="287"/>
      <c r="Z41" s="288"/>
      <c r="AA41" s="289"/>
      <c r="AB41" s="289"/>
      <c r="AC41" s="123"/>
      <c r="AD41" s="142"/>
    </row>
    <row r="42" spans="1:30">
      <c r="A42" s="222"/>
      <c r="B42" s="228" t="s">
        <v>448</v>
      </c>
      <c r="C42" s="239"/>
      <c r="D42" s="222">
        <f>D43+D50</f>
        <v>47</v>
      </c>
      <c r="E42" s="222"/>
      <c r="F42" s="222">
        <f t="shared" ref="F42:V42" si="13">F43+F50</f>
        <v>0</v>
      </c>
      <c r="G42" s="222">
        <f t="shared" si="13"/>
        <v>0</v>
      </c>
      <c r="H42" s="225">
        <f>H43+H50</f>
        <v>17540</v>
      </c>
      <c r="I42" s="225">
        <f t="shared" si="13"/>
        <v>17540</v>
      </c>
      <c r="J42" s="225">
        <f t="shared" si="13"/>
        <v>0</v>
      </c>
      <c r="K42" s="225">
        <f t="shared" si="13"/>
        <v>0</v>
      </c>
      <c r="L42" s="225">
        <f t="shared" si="13"/>
        <v>0</v>
      </c>
      <c r="M42" s="225">
        <f t="shared" si="13"/>
        <v>0</v>
      </c>
      <c r="N42" s="225">
        <f t="shared" si="13"/>
        <v>0</v>
      </c>
      <c r="O42" s="225">
        <f t="shared" si="13"/>
        <v>0</v>
      </c>
      <c r="P42" s="225">
        <f t="shared" si="13"/>
        <v>0</v>
      </c>
      <c r="Q42" s="225">
        <f t="shared" si="13"/>
        <v>0</v>
      </c>
      <c r="R42" s="225">
        <f t="shared" si="13"/>
        <v>0</v>
      </c>
      <c r="S42" s="225">
        <f t="shared" si="13"/>
        <v>17540</v>
      </c>
      <c r="T42" s="225">
        <f t="shared" si="13"/>
        <v>17540</v>
      </c>
      <c r="U42" s="225">
        <f t="shared" si="13"/>
        <v>0</v>
      </c>
      <c r="V42" s="225">
        <f t="shared" si="13"/>
        <v>17540</v>
      </c>
      <c r="W42" s="225"/>
      <c r="X42" s="225"/>
      <c r="Y42" s="225"/>
      <c r="Z42" s="226"/>
      <c r="AA42" s="227"/>
      <c r="AB42" s="227"/>
      <c r="AC42" s="221"/>
    </row>
    <row r="43" spans="1:30" s="306" customFormat="1" ht="52">
      <c r="A43" s="298">
        <v>2</v>
      </c>
      <c r="B43" s="299" t="s">
        <v>606</v>
      </c>
      <c r="C43" s="300"/>
      <c r="D43" s="298">
        <v>24</v>
      </c>
      <c r="E43" s="274" t="s">
        <v>542</v>
      </c>
      <c r="F43" s="298">
        <v>0</v>
      </c>
      <c r="G43" s="298">
        <v>0</v>
      </c>
      <c r="H43" s="301">
        <v>8940</v>
      </c>
      <c r="I43" s="301">
        <v>8940</v>
      </c>
      <c r="J43" s="301">
        <v>0</v>
      </c>
      <c r="K43" s="301">
        <v>0</v>
      </c>
      <c r="L43" s="301">
        <v>0</v>
      </c>
      <c r="M43" s="301">
        <v>0</v>
      </c>
      <c r="N43" s="301">
        <v>0</v>
      </c>
      <c r="O43" s="301">
        <v>0</v>
      </c>
      <c r="P43" s="301">
        <v>0</v>
      </c>
      <c r="Q43" s="301">
        <v>0</v>
      </c>
      <c r="R43" s="301">
        <v>0</v>
      </c>
      <c r="S43" s="301">
        <v>8940</v>
      </c>
      <c r="T43" s="301">
        <v>8940</v>
      </c>
      <c r="U43" s="301">
        <v>0</v>
      </c>
      <c r="V43" s="301">
        <v>8940</v>
      </c>
      <c r="W43" s="301"/>
      <c r="X43" s="301"/>
      <c r="Y43" s="301"/>
      <c r="Z43" s="302"/>
      <c r="AA43" s="303"/>
      <c r="AB43" s="303"/>
      <c r="AC43" s="304"/>
      <c r="AD43" s="305"/>
    </row>
    <row r="44" spans="1:30" s="143" customFormat="1" ht="26">
      <c r="A44" s="283"/>
      <c r="B44" s="297" t="s">
        <v>579</v>
      </c>
      <c r="C44" s="285" t="s">
        <v>474</v>
      </c>
      <c r="D44" s="283">
        <v>6</v>
      </c>
      <c r="E44" s="283"/>
      <c r="F44" s="283"/>
      <c r="G44" s="283"/>
      <c r="H44" s="286"/>
      <c r="I44" s="286"/>
      <c r="J44" s="286"/>
      <c r="K44" s="286"/>
      <c r="L44" s="286"/>
      <c r="M44" s="286"/>
      <c r="N44" s="286"/>
      <c r="O44" s="286"/>
      <c r="P44" s="286"/>
      <c r="Q44" s="286"/>
      <c r="R44" s="286"/>
      <c r="S44" s="286"/>
      <c r="T44" s="286"/>
      <c r="U44" s="286"/>
      <c r="V44" s="286"/>
      <c r="W44" s="287"/>
      <c r="X44" s="287"/>
      <c r="Y44" s="287"/>
      <c r="Z44" s="288"/>
      <c r="AA44" s="289"/>
      <c r="AB44" s="289"/>
      <c r="AC44" s="123"/>
      <c r="AD44" s="142"/>
    </row>
    <row r="45" spans="1:30" s="143" customFormat="1" ht="13.5">
      <c r="A45" s="283"/>
      <c r="B45" s="297" t="s">
        <v>580</v>
      </c>
      <c r="C45" s="285" t="s">
        <v>467</v>
      </c>
      <c r="D45" s="283">
        <v>5</v>
      </c>
      <c r="E45" s="283"/>
      <c r="F45" s="283"/>
      <c r="G45" s="283"/>
      <c r="H45" s="286"/>
      <c r="I45" s="286"/>
      <c r="J45" s="286"/>
      <c r="K45" s="286"/>
      <c r="L45" s="286"/>
      <c r="M45" s="286"/>
      <c r="N45" s="286"/>
      <c r="O45" s="286"/>
      <c r="P45" s="286"/>
      <c r="Q45" s="286"/>
      <c r="R45" s="286"/>
      <c r="S45" s="286"/>
      <c r="T45" s="286"/>
      <c r="U45" s="286"/>
      <c r="V45" s="286"/>
      <c r="W45" s="287"/>
      <c r="X45" s="287"/>
      <c r="Y45" s="287"/>
      <c r="Z45" s="288"/>
      <c r="AA45" s="289"/>
      <c r="AB45" s="289"/>
      <c r="AC45" s="123"/>
      <c r="AD45" s="142"/>
    </row>
    <row r="46" spans="1:30" s="143" customFormat="1" ht="13.5">
      <c r="A46" s="283"/>
      <c r="B46" s="297" t="s">
        <v>581</v>
      </c>
      <c r="C46" s="285" t="s">
        <v>473</v>
      </c>
      <c r="D46" s="283">
        <v>2</v>
      </c>
      <c r="E46" s="283"/>
      <c r="F46" s="283"/>
      <c r="G46" s="283"/>
      <c r="H46" s="286"/>
      <c r="I46" s="286"/>
      <c r="J46" s="286"/>
      <c r="K46" s="286"/>
      <c r="L46" s="286"/>
      <c r="M46" s="286"/>
      <c r="N46" s="286"/>
      <c r="O46" s="286"/>
      <c r="P46" s="286"/>
      <c r="Q46" s="286"/>
      <c r="R46" s="286"/>
      <c r="S46" s="286"/>
      <c r="T46" s="286"/>
      <c r="U46" s="286"/>
      <c r="V46" s="286"/>
      <c r="W46" s="287"/>
      <c r="X46" s="287"/>
      <c r="Y46" s="287"/>
      <c r="Z46" s="288"/>
      <c r="AA46" s="289"/>
      <c r="AB46" s="289"/>
      <c r="AC46" s="123"/>
      <c r="AD46" s="142"/>
    </row>
    <row r="47" spans="1:30" s="143" customFormat="1" ht="13.5">
      <c r="A47" s="283"/>
      <c r="B47" s="297" t="s">
        <v>582</v>
      </c>
      <c r="C47" s="285" t="s">
        <v>475</v>
      </c>
      <c r="D47" s="283">
        <v>4</v>
      </c>
      <c r="E47" s="283"/>
      <c r="F47" s="283"/>
      <c r="G47" s="283"/>
      <c r="H47" s="286"/>
      <c r="I47" s="286"/>
      <c r="J47" s="286"/>
      <c r="K47" s="286"/>
      <c r="L47" s="286"/>
      <c r="M47" s="286"/>
      <c r="N47" s="286"/>
      <c r="O47" s="286"/>
      <c r="P47" s="286"/>
      <c r="Q47" s="286"/>
      <c r="R47" s="286"/>
      <c r="S47" s="286"/>
      <c r="T47" s="286"/>
      <c r="U47" s="286"/>
      <c r="V47" s="286"/>
      <c r="W47" s="287"/>
      <c r="X47" s="287"/>
      <c r="Y47" s="287"/>
      <c r="Z47" s="288"/>
      <c r="AA47" s="289"/>
      <c r="AB47" s="289"/>
      <c r="AC47" s="123"/>
      <c r="AD47" s="142"/>
    </row>
    <row r="48" spans="1:30" s="143" customFormat="1" ht="13.5">
      <c r="A48" s="283"/>
      <c r="B48" s="297" t="s">
        <v>583</v>
      </c>
      <c r="C48" s="285" t="s">
        <v>469</v>
      </c>
      <c r="D48" s="283">
        <v>3</v>
      </c>
      <c r="E48" s="283"/>
      <c r="F48" s="283"/>
      <c r="G48" s="283"/>
      <c r="H48" s="286"/>
      <c r="I48" s="286"/>
      <c r="J48" s="286"/>
      <c r="K48" s="286"/>
      <c r="L48" s="286"/>
      <c r="M48" s="286"/>
      <c r="N48" s="286"/>
      <c r="O48" s="286"/>
      <c r="P48" s="286"/>
      <c r="Q48" s="286"/>
      <c r="R48" s="286"/>
      <c r="S48" s="286"/>
      <c r="T48" s="286"/>
      <c r="U48" s="286"/>
      <c r="V48" s="286"/>
      <c r="W48" s="287"/>
      <c r="X48" s="287"/>
      <c r="Y48" s="287"/>
      <c r="Z48" s="288"/>
      <c r="AA48" s="289"/>
      <c r="AB48" s="289"/>
      <c r="AC48" s="123"/>
      <c r="AD48" s="142"/>
    </row>
    <row r="49" spans="1:30" s="143" customFormat="1" ht="13.5">
      <c r="A49" s="283"/>
      <c r="B49" s="297" t="s">
        <v>584</v>
      </c>
      <c r="C49" s="285" t="s">
        <v>470</v>
      </c>
      <c r="D49" s="283">
        <v>4</v>
      </c>
      <c r="E49" s="283"/>
      <c r="F49" s="283"/>
      <c r="G49" s="283"/>
      <c r="H49" s="286"/>
      <c r="I49" s="286"/>
      <c r="J49" s="286"/>
      <c r="K49" s="286"/>
      <c r="L49" s="286"/>
      <c r="M49" s="286"/>
      <c r="N49" s="286"/>
      <c r="O49" s="286"/>
      <c r="P49" s="286"/>
      <c r="Q49" s="286"/>
      <c r="R49" s="286"/>
      <c r="S49" s="286"/>
      <c r="T49" s="286"/>
      <c r="U49" s="286"/>
      <c r="V49" s="286"/>
      <c r="W49" s="287"/>
      <c r="X49" s="287"/>
      <c r="Y49" s="287"/>
      <c r="Z49" s="288"/>
      <c r="AA49" s="289"/>
      <c r="AB49" s="289"/>
      <c r="AC49" s="123"/>
      <c r="AD49" s="142"/>
    </row>
    <row r="50" spans="1:30" s="296" customFormat="1" ht="50.25" customHeight="1">
      <c r="A50" s="274">
        <v>3</v>
      </c>
      <c r="B50" s="293" t="s">
        <v>605</v>
      </c>
      <c r="C50" s="276"/>
      <c r="D50" s="274">
        <v>23</v>
      </c>
      <c r="E50" s="274" t="s">
        <v>542</v>
      </c>
      <c r="F50" s="274">
        <v>0</v>
      </c>
      <c r="G50" s="274">
        <v>0</v>
      </c>
      <c r="H50" s="277">
        <v>8600</v>
      </c>
      <c r="I50" s="277">
        <v>8600</v>
      </c>
      <c r="J50" s="277">
        <v>0</v>
      </c>
      <c r="K50" s="277">
        <v>0</v>
      </c>
      <c r="L50" s="277">
        <v>0</v>
      </c>
      <c r="M50" s="277">
        <v>0</v>
      </c>
      <c r="N50" s="277">
        <v>0</v>
      </c>
      <c r="O50" s="277">
        <v>0</v>
      </c>
      <c r="P50" s="277">
        <v>0</v>
      </c>
      <c r="Q50" s="277">
        <v>0</v>
      </c>
      <c r="R50" s="277">
        <v>0</v>
      </c>
      <c r="S50" s="277">
        <v>8600</v>
      </c>
      <c r="T50" s="277">
        <v>8600</v>
      </c>
      <c r="U50" s="277">
        <v>0</v>
      </c>
      <c r="V50" s="277">
        <v>8600</v>
      </c>
      <c r="W50" s="277"/>
      <c r="X50" s="277"/>
      <c r="Y50" s="277"/>
      <c r="Z50" s="278"/>
      <c r="AA50" s="279"/>
      <c r="AB50" s="279"/>
      <c r="AC50" s="294"/>
      <c r="AD50" s="295"/>
    </row>
    <row r="51" spans="1:30" s="143" customFormat="1" ht="12.75" customHeight="1">
      <c r="A51" s="283"/>
      <c r="B51" s="297" t="s">
        <v>585</v>
      </c>
      <c r="C51" s="285" t="s">
        <v>466</v>
      </c>
      <c r="D51" s="283">
        <v>4</v>
      </c>
      <c r="E51" s="283"/>
      <c r="F51" s="283"/>
      <c r="G51" s="283"/>
      <c r="H51" s="286"/>
      <c r="I51" s="286"/>
      <c r="J51" s="286"/>
      <c r="K51" s="286"/>
      <c r="L51" s="286"/>
      <c r="M51" s="286"/>
      <c r="N51" s="286"/>
      <c r="O51" s="286"/>
      <c r="P51" s="286"/>
      <c r="Q51" s="286"/>
      <c r="R51" s="286"/>
      <c r="S51" s="286"/>
      <c r="T51" s="286"/>
      <c r="U51" s="286"/>
      <c r="V51" s="286"/>
      <c r="W51" s="287"/>
      <c r="X51" s="287"/>
      <c r="Y51" s="287"/>
      <c r="Z51" s="288"/>
      <c r="AA51" s="289"/>
      <c r="AB51" s="289"/>
      <c r="AC51" s="123"/>
      <c r="AD51" s="142"/>
    </row>
    <row r="52" spans="1:30" s="143" customFormat="1" ht="13.5">
      <c r="A52" s="283"/>
      <c r="B52" s="297" t="s">
        <v>586</v>
      </c>
      <c r="C52" s="285" t="s">
        <v>466</v>
      </c>
      <c r="D52" s="283">
        <v>8</v>
      </c>
      <c r="E52" s="283"/>
      <c r="F52" s="283"/>
      <c r="G52" s="283"/>
      <c r="H52" s="286"/>
      <c r="I52" s="286"/>
      <c r="J52" s="286"/>
      <c r="K52" s="286"/>
      <c r="L52" s="286"/>
      <c r="M52" s="286"/>
      <c r="N52" s="286"/>
      <c r="O52" s="286"/>
      <c r="P52" s="286"/>
      <c r="Q52" s="286"/>
      <c r="R52" s="286"/>
      <c r="S52" s="286"/>
      <c r="T52" s="286"/>
      <c r="U52" s="286"/>
      <c r="V52" s="286"/>
      <c r="W52" s="287"/>
      <c r="X52" s="287"/>
      <c r="Y52" s="287"/>
      <c r="Z52" s="288"/>
      <c r="AA52" s="289"/>
      <c r="AB52" s="289"/>
      <c r="AC52" s="123"/>
      <c r="AD52" s="142"/>
    </row>
    <row r="53" spans="1:30" s="143" customFormat="1" ht="13.5">
      <c r="A53" s="283"/>
      <c r="B53" s="297" t="s">
        <v>587</v>
      </c>
      <c r="C53" s="285" t="s">
        <v>464</v>
      </c>
      <c r="D53" s="283">
        <v>4</v>
      </c>
      <c r="E53" s="283"/>
      <c r="F53" s="283"/>
      <c r="G53" s="283"/>
      <c r="H53" s="286"/>
      <c r="I53" s="286"/>
      <c r="J53" s="286"/>
      <c r="K53" s="286"/>
      <c r="L53" s="286"/>
      <c r="M53" s="286"/>
      <c r="N53" s="286"/>
      <c r="O53" s="286"/>
      <c r="P53" s="286"/>
      <c r="Q53" s="286"/>
      <c r="R53" s="286"/>
      <c r="S53" s="286"/>
      <c r="T53" s="286"/>
      <c r="U53" s="286"/>
      <c r="V53" s="286"/>
      <c r="W53" s="287"/>
      <c r="X53" s="287"/>
      <c r="Y53" s="287"/>
      <c r="Z53" s="288"/>
      <c r="AA53" s="289"/>
      <c r="AB53" s="289"/>
      <c r="AC53" s="123"/>
      <c r="AD53" s="142"/>
    </row>
    <row r="54" spans="1:30" s="143" customFormat="1" ht="13.5">
      <c r="A54" s="283"/>
      <c r="B54" s="297" t="s">
        <v>588</v>
      </c>
      <c r="C54" s="285" t="s">
        <v>465</v>
      </c>
      <c r="D54" s="283">
        <v>2</v>
      </c>
      <c r="E54" s="283"/>
      <c r="F54" s="283"/>
      <c r="G54" s="283"/>
      <c r="H54" s="286"/>
      <c r="I54" s="286"/>
      <c r="J54" s="286"/>
      <c r="K54" s="286"/>
      <c r="L54" s="286"/>
      <c r="M54" s="286"/>
      <c r="N54" s="286"/>
      <c r="O54" s="286"/>
      <c r="P54" s="286"/>
      <c r="Q54" s="286"/>
      <c r="R54" s="286"/>
      <c r="S54" s="286"/>
      <c r="T54" s="286"/>
      <c r="U54" s="286"/>
      <c r="V54" s="286"/>
      <c r="W54" s="287"/>
      <c r="X54" s="287"/>
      <c r="Y54" s="287"/>
      <c r="Z54" s="288"/>
      <c r="AA54" s="289"/>
      <c r="AB54" s="289"/>
      <c r="AC54" s="123"/>
      <c r="AD54" s="142"/>
    </row>
    <row r="55" spans="1:30" s="143" customFormat="1" ht="13.5">
      <c r="A55" s="283"/>
      <c r="B55" s="297" t="s">
        <v>589</v>
      </c>
      <c r="C55" s="285" t="s">
        <v>465</v>
      </c>
      <c r="D55" s="283">
        <v>4</v>
      </c>
      <c r="E55" s="283"/>
      <c r="F55" s="283"/>
      <c r="G55" s="283"/>
      <c r="H55" s="286"/>
      <c r="I55" s="286"/>
      <c r="J55" s="286"/>
      <c r="K55" s="286"/>
      <c r="L55" s="286"/>
      <c r="M55" s="286"/>
      <c r="N55" s="286"/>
      <c r="O55" s="286"/>
      <c r="P55" s="286"/>
      <c r="Q55" s="286"/>
      <c r="R55" s="286"/>
      <c r="S55" s="286"/>
      <c r="T55" s="286"/>
      <c r="U55" s="286"/>
      <c r="V55" s="286"/>
      <c r="W55" s="287"/>
      <c r="X55" s="287"/>
      <c r="Y55" s="287"/>
      <c r="Z55" s="288"/>
      <c r="AA55" s="289"/>
      <c r="AB55" s="289"/>
      <c r="AC55" s="123"/>
      <c r="AD55" s="142"/>
    </row>
    <row r="56" spans="1:30" s="143" customFormat="1" ht="26">
      <c r="A56" s="283"/>
      <c r="B56" s="297" t="s">
        <v>590</v>
      </c>
      <c r="C56" s="285" t="s">
        <v>468</v>
      </c>
      <c r="D56" s="283">
        <v>1</v>
      </c>
      <c r="E56" s="283"/>
      <c r="F56" s="283"/>
      <c r="G56" s="283"/>
      <c r="H56" s="286"/>
      <c r="I56" s="286"/>
      <c r="J56" s="286"/>
      <c r="K56" s="286"/>
      <c r="L56" s="286"/>
      <c r="M56" s="286"/>
      <c r="N56" s="286"/>
      <c r="O56" s="286"/>
      <c r="P56" s="286"/>
      <c r="Q56" s="286"/>
      <c r="R56" s="286"/>
      <c r="S56" s="286"/>
      <c r="T56" s="286"/>
      <c r="U56" s="286"/>
      <c r="V56" s="286"/>
      <c r="W56" s="287"/>
      <c r="X56" s="287"/>
      <c r="Y56" s="287"/>
      <c r="Z56" s="288"/>
      <c r="AA56" s="289"/>
      <c r="AB56" s="289"/>
      <c r="AC56" s="123"/>
      <c r="AD56" s="142"/>
    </row>
    <row r="57" spans="1:30" s="242" customFormat="1" ht="15.75" customHeight="1">
      <c r="A57" s="238" t="s">
        <v>545</v>
      </c>
      <c r="B57" s="228" t="s">
        <v>571</v>
      </c>
      <c r="C57" s="239"/>
      <c r="D57" s="222">
        <f>D58+D60</f>
        <v>26</v>
      </c>
      <c r="E57" s="222"/>
      <c r="F57" s="222">
        <f t="shared" ref="F57:G57" si="14">F58+F60</f>
        <v>0</v>
      </c>
      <c r="G57" s="222">
        <f t="shared" si="14"/>
        <v>0</v>
      </c>
      <c r="H57" s="225">
        <f>H58+H60</f>
        <v>11160</v>
      </c>
      <c r="I57" s="225">
        <f t="shared" ref="I57:V57" si="15">I58+I60</f>
        <v>11160</v>
      </c>
      <c r="J57" s="225">
        <f t="shared" si="15"/>
        <v>0</v>
      </c>
      <c r="K57" s="225">
        <f t="shared" si="15"/>
        <v>0</v>
      </c>
      <c r="L57" s="225">
        <f t="shared" si="15"/>
        <v>0</v>
      </c>
      <c r="M57" s="225">
        <f t="shared" si="15"/>
        <v>0</v>
      </c>
      <c r="N57" s="225">
        <f t="shared" si="15"/>
        <v>0</v>
      </c>
      <c r="O57" s="225">
        <f t="shared" si="15"/>
        <v>0</v>
      </c>
      <c r="P57" s="225">
        <f t="shared" si="15"/>
        <v>0</v>
      </c>
      <c r="Q57" s="225">
        <f t="shared" si="15"/>
        <v>0</v>
      </c>
      <c r="R57" s="225">
        <f t="shared" si="15"/>
        <v>0</v>
      </c>
      <c r="S57" s="225">
        <f t="shared" si="15"/>
        <v>11160</v>
      </c>
      <c r="T57" s="225">
        <f t="shared" si="15"/>
        <v>11160</v>
      </c>
      <c r="U57" s="225">
        <f t="shared" si="15"/>
        <v>0</v>
      </c>
      <c r="V57" s="225">
        <f t="shared" si="15"/>
        <v>11160</v>
      </c>
      <c r="W57" s="225"/>
      <c r="X57" s="225"/>
      <c r="Y57" s="225"/>
      <c r="Z57" s="226"/>
      <c r="AA57" s="227"/>
      <c r="AB57" s="227"/>
      <c r="AC57" s="240"/>
      <c r="AD57" s="241"/>
    </row>
    <row r="58" spans="1:30">
      <c r="A58" s="222"/>
      <c r="B58" s="228" t="s">
        <v>451</v>
      </c>
      <c r="C58" s="239"/>
      <c r="D58" s="222">
        <f>D59</f>
        <v>8</v>
      </c>
      <c r="E58" s="222" t="str">
        <f t="shared" ref="E58:W58" si="16">E59</f>
        <v>2017-2019</v>
      </c>
      <c r="F58" s="222">
        <f t="shared" si="16"/>
        <v>0</v>
      </c>
      <c r="G58" s="222">
        <f t="shared" si="16"/>
        <v>0</v>
      </c>
      <c r="H58" s="225">
        <f t="shared" si="16"/>
        <v>4800</v>
      </c>
      <c r="I58" s="225">
        <f t="shared" si="16"/>
        <v>4800</v>
      </c>
      <c r="J58" s="225">
        <f t="shared" si="16"/>
        <v>0</v>
      </c>
      <c r="K58" s="225">
        <f t="shared" si="16"/>
        <v>0</v>
      </c>
      <c r="L58" s="225">
        <f t="shared" si="16"/>
        <v>0</v>
      </c>
      <c r="M58" s="225">
        <f t="shared" si="16"/>
        <v>0</v>
      </c>
      <c r="N58" s="225">
        <f t="shared" si="16"/>
        <v>0</v>
      </c>
      <c r="O58" s="225">
        <f t="shared" si="16"/>
        <v>0</v>
      </c>
      <c r="P58" s="225">
        <f t="shared" si="16"/>
        <v>0</v>
      </c>
      <c r="Q58" s="225">
        <f t="shared" si="16"/>
        <v>0</v>
      </c>
      <c r="R58" s="225">
        <f t="shared" si="16"/>
        <v>0</v>
      </c>
      <c r="S58" s="225">
        <f t="shared" si="16"/>
        <v>4800</v>
      </c>
      <c r="T58" s="225">
        <f t="shared" si="16"/>
        <v>4800</v>
      </c>
      <c r="U58" s="225">
        <f t="shared" si="16"/>
        <v>0</v>
      </c>
      <c r="V58" s="225">
        <f t="shared" si="16"/>
        <v>4800</v>
      </c>
      <c r="W58" s="222">
        <f t="shared" si="16"/>
        <v>0</v>
      </c>
      <c r="X58" s="225"/>
      <c r="Y58" s="225"/>
      <c r="Z58" s="226"/>
      <c r="AA58" s="227"/>
      <c r="AB58" s="227"/>
      <c r="AC58" s="221"/>
    </row>
    <row r="59" spans="1:30" s="296" customFormat="1" ht="26">
      <c r="A59" s="274">
        <v>1</v>
      </c>
      <c r="B59" s="293" t="s">
        <v>604</v>
      </c>
      <c r="C59" s="276" t="s">
        <v>476</v>
      </c>
      <c r="D59" s="274">
        <v>8</v>
      </c>
      <c r="E59" s="274" t="s">
        <v>542</v>
      </c>
      <c r="F59" s="274"/>
      <c r="G59" s="274"/>
      <c r="H59" s="277">
        <v>4800</v>
      </c>
      <c r="I59" s="277">
        <v>4800</v>
      </c>
      <c r="J59" s="277"/>
      <c r="K59" s="277"/>
      <c r="L59" s="277"/>
      <c r="M59" s="277"/>
      <c r="N59" s="277"/>
      <c r="O59" s="277"/>
      <c r="P59" s="277"/>
      <c r="Q59" s="277"/>
      <c r="R59" s="277"/>
      <c r="S59" s="277">
        <v>4800</v>
      </c>
      <c r="T59" s="277">
        <v>4800</v>
      </c>
      <c r="U59" s="277"/>
      <c r="V59" s="277">
        <v>4800</v>
      </c>
      <c r="W59" s="277"/>
      <c r="X59" s="277"/>
      <c r="Y59" s="277"/>
      <c r="Z59" s="278"/>
      <c r="AA59" s="279"/>
      <c r="AB59" s="279"/>
      <c r="AC59" s="294"/>
      <c r="AD59" s="295"/>
    </row>
    <row r="60" spans="1:30" ht="14.25" customHeight="1">
      <c r="A60" s="222"/>
      <c r="B60" s="228" t="s">
        <v>452</v>
      </c>
      <c r="C60" s="239"/>
      <c r="D60" s="222">
        <f>D61</f>
        <v>18</v>
      </c>
      <c r="E60" s="222" t="str">
        <f t="shared" ref="E60:V60" si="17">E61</f>
        <v>2017-2019</v>
      </c>
      <c r="F60" s="222">
        <f t="shared" si="17"/>
        <v>0</v>
      </c>
      <c r="G60" s="222">
        <f t="shared" si="17"/>
        <v>0</v>
      </c>
      <c r="H60" s="225">
        <f>H61</f>
        <v>6360</v>
      </c>
      <c r="I60" s="225">
        <f t="shared" si="17"/>
        <v>6360</v>
      </c>
      <c r="J60" s="225">
        <f t="shared" si="17"/>
        <v>0</v>
      </c>
      <c r="K60" s="225">
        <f t="shared" si="17"/>
        <v>0</v>
      </c>
      <c r="L60" s="225">
        <f t="shared" si="17"/>
        <v>0</v>
      </c>
      <c r="M60" s="225">
        <f t="shared" si="17"/>
        <v>0</v>
      </c>
      <c r="N60" s="225">
        <f t="shared" si="17"/>
        <v>0</v>
      </c>
      <c r="O60" s="225">
        <f t="shared" si="17"/>
        <v>0</v>
      </c>
      <c r="P60" s="225">
        <f t="shared" si="17"/>
        <v>0</v>
      </c>
      <c r="Q60" s="225">
        <f t="shared" si="17"/>
        <v>0</v>
      </c>
      <c r="R60" s="225">
        <f t="shared" si="17"/>
        <v>0</v>
      </c>
      <c r="S60" s="225">
        <f t="shared" si="17"/>
        <v>6360</v>
      </c>
      <c r="T60" s="225">
        <f t="shared" si="17"/>
        <v>6360</v>
      </c>
      <c r="U60" s="225">
        <f t="shared" si="17"/>
        <v>0</v>
      </c>
      <c r="V60" s="225">
        <f t="shared" si="17"/>
        <v>6360</v>
      </c>
      <c r="W60" s="225"/>
      <c r="X60" s="225"/>
      <c r="Y60" s="225"/>
      <c r="Z60" s="226"/>
      <c r="AA60" s="227"/>
      <c r="AB60" s="227"/>
      <c r="AC60" s="221"/>
    </row>
    <row r="61" spans="1:30" s="296" customFormat="1" ht="52">
      <c r="A61" s="274">
        <v>2</v>
      </c>
      <c r="B61" s="293" t="s">
        <v>603</v>
      </c>
      <c r="C61" s="276"/>
      <c r="D61" s="274">
        <v>18</v>
      </c>
      <c r="E61" s="274" t="s">
        <v>542</v>
      </c>
      <c r="F61" s="274">
        <v>0</v>
      </c>
      <c r="G61" s="274">
        <v>0</v>
      </c>
      <c r="H61" s="277">
        <v>6360</v>
      </c>
      <c r="I61" s="277">
        <v>6360</v>
      </c>
      <c r="J61" s="277">
        <v>0</v>
      </c>
      <c r="K61" s="277">
        <v>0</v>
      </c>
      <c r="L61" s="277">
        <v>0</v>
      </c>
      <c r="M61" s="277">
        <v>0</v>
      </c>
      <c r="N61" s="277">
        <v>0</v>
      </c>
      <c r="O61" s="277">
        <v>0</v>
      </c>
      <c r="P61" s="277">
        <v>0</v>
      </c>
      <c r="Q61" s="277">
        <v>0</v>
      </c>
      <c r="R61" s="277">
        <v>0</v>
      </c>
      <c r="S61" s="277">
        <v>6360</v>
      </c>
      <c r="T61" s="277">
        <v>6360</v>
      </c>
      <c r="U61" s="277">
        <v>0</v>
      </c>
      <c r="V61" s="277">
        <v>6360</v>
      </c>
      <c r="W61" s="277"/>
      <c r="X61" s="277"/>
      <c r="Y61" s="277"/>
      <c r="Z61" s="278"/>
      <c r="AA61" s="279"/>
      <c r="AB61" s="279"/>
      <c r="AC61" s="294"/>
      <c r="AD61" s="295"/>
    </row>
    <row r="62" spans="1:30" s="143" customFormat="1" ht="13.5">
      <c r="A62" s="283"/>
      <c r="B62" s="297" t="s">
        <v>594</v>
      </c>
      <c r="C62" s="285" t="s">
        <v>477</v>
      </c>
      <c r="D62" s="283">
        <v>1</v>
      </c>
      <c r="E62" s="283"/>
      <c r="F62" s="283"/>
      <c r="G62" s="283"/>
      <c r="H62" s="286"/>
      <c r="I62" s="286"/>
      <c r="J62" s="286"/>
      <c r="K62" s="286"/>
      <c r="L62" s="286"/>
      <c r="M62" s="286"/>
      <c r="N62" s="286"/>
      <c r="O62" s="286"/>
      <c r="P62" s="286"/>
      <c r="Q62" s="286"/>
      <c r="R62" s="286"/>
      <c r="S62" s="286"/>
      <c r="T62" s="286"/>
      <c r="U62" s="286"/>
      <c r="V62" s="286"/>
      <c r="W62" s="287"/>
      <c r="X62" s="287"/>
      <c r="Y62" s="287"/>
      <c r="Z62" s="288"/>
      <c r="AA62" s="289"/>
      <c r="AB62" s="289"/>
      <c r="AC62" s="123"/>
      <c r="AD62" s="142"/>
    </row>
    <row r="63" spans="1:30" s="143" customFormat="1" ht="13.5">
      <c r="A63" s="283"/>
      <c r="B63" s="297" t="s">
        <v>595</v>
      </c>
      <c r="C63" s="285" t="s">
        <v>477</v>
      </c>
      <c r="D63" s="283">
        <v>4</v>
      </c>
      <c r="E63" s="283"/>
      <c r="F63" s="283"/>
      <c r="G63" s="283"/>
      <c r="H63" s="286"/>
      <c r="I63" s="286"/>
      <c r="J63" s="286"/>
      <c r="K63" s="286"/>
      <c r="L63" s="286"/>
      <c r="M63" s="286"/>
      <c r="N63" s="286"/>
      <c r="O63" s="286"/>
      <c r="P63" s="286"/>
      <c r="Q63" s="286"/>
      <c r="R63" s="286"/>
      <c r="S63" s="286"/>
      <c r="T63" s="286"/>
      <c r="U63" s="286"/>
      <c r="V63" s="286"/>
      <c r="W63" s="287"/>
      <c r="X63" s="287"/>
      <c r="Y63" s="287"/>
      <c r="Z63" s="288"/>
      <c r="AA63" s="289"/>
      <c r="AB63" s="289"/>
      <c r="AC63" s="123"/>
      <c r="AD63" s="142"/>
    </row>
    <row r="64" spans="1:30" s="143" customFormat="1" ht="13.5">
      <c r="A64" s="283"/>
      <c r="B64" s="297" t="s">
        <v>596</v>
      </c>
      <c r="C64" s="285" t="s">
        <v>476</v>
      </c>
      <c r="D64" s="283">
        <v>1</v>
      </c>
      <c r="E64" s="283"/>
      <c r="F64" s="283"/>
      <c r="G64" s="283"/>
      <c r="H64" s="286"/>
      <c r="I64" s="286"/>
      <c r="J64" s="286"/>
      <c r="K64" s="286"/>
      <c r="L64" s="286"/>
      <c r="M64" s="286"/>
      <c r="N64" s="286"/>
      <c r="O64" s="286"/>
      <c r="P64" s="286"/>
      <c r="Q64" s="286"/>
      <c r="R64" s="286"/>
      <c r="S64" s="286"/>
      <c r="T64" s="286"/>
      <c r="U64" s="286"/>
      <c r="V64" s="286"/>
      <c r="W64" s="287"/>
      <c r="X64" s="287"/>
      <c r="Y64" s="287"/>
      <c r="Z64" s="288"/>
      <c r="AA64" s="289"/>
      <c r="AB64" s="289"/>
      <c r="AC64" s="123"/>
      <c r="AD64" s="142"/>
    </row>
    <row r="65" spans="1:30" s="143" customFormat="1" ht="13.5">
      <c r="A65" s="283"/>
      <c r="B65" s="297" t="s">
        <v>597</v>
      </c>
      <c r="C65" s="285" t="s">
        <v>478</v>
      </c>
      <c r="D65" s="283">
        <v>4</v>
      </c>
      <c r="E65" s="283"/>
      <c r="F65" s="283"/>
      <c r="G65" s="283"/>
      <c r="H65" s="286"/>
      <c r="I65" s="286"/>
      <c r="J65" s="286"/>
      <c r="K65" s="286"/>
      <c r="L65" s="286"/>
      <c r="M65" s="286"/>
      <c r="N65" s="286"/>
      <c r="O65" s="286"/>
      <c r="P65" s="286"/>
      <c r="Q65" s="286"/>
      <c r="R65" s="286"/>
      <c r="S65" s="286"/>
      <c r="T65" s="286"/>
      <c r="U65" s="286"/>
      <c r="V65" s="286"/>
      <c r="W65" s="287"/>
      <c r="X65" s="287"/>
      <c r="Y65" s="287"/>
      <c r="Z65" s="288"/>
      <c r="AA65" s="289"/>
      <c r="AB65" s="289"/>
      <c r="AC65" s="123"/>
      <c r="AD65" s="142"/>
    </row>
    <row r="66" spans="1:30" s="143" customFormat="1" ht="13.5">
      <c r="A66" s="283"/>
      <c r="B66" s="297" t="s">
        <v>598</v>
      </c>
      <c r="C66" s="285" t="s">
        <v>479</v>
      </c>
      <c r="D66" s="283">
        <v>2</v>
      </c>
      <c r="E66" s="283"/>
      <c r="F66" s="283"/>
      <c r="G66" s="283"/>
      <c r="H66" s="286"/>
      <c r="I66" s="286"/>
      <c r="J66" s="286"/>
      <c r="K66" s="286"/>
      <c r="L66" s="286"/>
      <c r="M66" s="286"/>
      <c r="N66" s="286"/>
      <c r="O66" s="286"/>
      <c r="P66" s="286"/>
      <c r="Q66" s="286"/>
      <c r="R66" s="286"/>
      <c r="S66" s="286"/>
      <c r="T66" s="286"/>
      <c r="U66" s="286"/>
      <c r="V66" s="286"/>
      <c r="W66" s="287"/>
      <c r="X66" s="287"/>
      <c r="Y66" s="287"/>
      <c r="Z66" s="288"/>
      <c r="AA66" s="289"/>
      <c r="AB66" s="289"/>
      <c r="AC66" s="123"/>
      <c r="AD66" s="142"/>
    </row>
    <row r="67" spans="1:30" s="143" customFormat="1" ht="26">
      <c r="A67" s="283"/>
      <c r="B67" s="297" t="s">
        <v>599</v>
      </c>
      <c r="C67" s="285" t="s">
        <v>480</v>
      </c>
      <c r="D67" s="283">
        <v>2</v>
      </c>
      <c r="E67" s="283"/>
      <c r="F67" s="283"/>
      <c r="G67" s="283"/>
      <c r="H67" s="286"/>
      <c r="I67" s="286"/>
      <c r="J67" s="286"/>
      <c r="K67" s="286"/>
      <c r="L67" s="286"/>
      <c r="M67" s="286"/>
      <c r="N67" s="286"/>
      <c r="O67" s="286"/>
      <c r="P67" s="286"/>
      <c r="Q67" s="286"/>
      <c r="R67" s="286"/>
      <c r="S67" s="286"/>
      <c r="T67" s="286"/>
      <c r="U67" s="286"/>
      <c r="V67" s="286"/>
      <c r="W67" s="287"/>
      <c r="X67" s="287"/>
      <c r="Y67" s="287"/>
      <c r="Z67" s="288"/>
      <c r="AA67" s="289"/>
      <c r="AB67" s="289"/>
      <c r="AC67" s="123"/>
      <c r="AD67" s="142"/>
    </row>
    <row r="68" spans="1:30" s="143" customFormat="1" ht="13.5">
      <c r="A68" s="283"/>
      <c r="B68" s="297" t="s">
        <v>600</v>
      </c>
      <c r="C68" s="285" t="s">
        <v>481</v>
      </c>
      <c r="D68" s="283">
        <v>2</v>
      </c>
      <c r="E68" s="283"/>
      <c r="F68" s="283"/>
      <c r="G68" s="283"/>
      <c r="H68" s="286"/>
      <c r="I68" s="286"/>
      <c r="J68" s="286"/>
      <c r="K68" s="286"/>
      <c r="L68" s="286"/>
      <c r="M68" s="286"/>
      <c r="N68" s="286"/>
      <c r="O68" s="286"/>
      <c r="P68" s="286"/>
      <c r="Q68" s="286"/>
      <c r="R68" s="286"/>
      <c r="S68" s="286"/>
      <c r="T68" s="286"/>
      <c r="U68" s="286"/>
      <c r="V68" s="286"/>
      <c r="W68" s="287"/>
      <c r="X68" s="287"/>
      <c r="Y68" s="287"/>
      <c r="Z68" s="288"/>
      <c r="AA68" s="289"/>
      <c r="AB68" s="289"/>
      <c r="AC68" s="123"/>
      <c r="AD68" s="142"/>
    </row>
    <row r="69" spans="1:30" s="143" customFormat="1" ht="13.5">
      <c r="A69" s="283"/>
      <c r="B69" s="297" t="s">
        <v>601</v>
      </c>
      <c r="C69" s="285" t="s">
        <v>482</v>
      </c>
      <c r="D69" s="283">
        <v>2</v>
      </c>
      <c r="E69" s="283"/>
      <c r="F69" s="283"/>
      <c r="G69" s="283"/>
      <c r="H69" s="286"/>
      <c r="I69" s="286"/>
      <c r="J69" s="286"/>
      <c r="K69" s="286"/>
      <c r="L69" s="286"/>
      <c r="M69" s="286"/>
      <c r="N69" s="286"/>
      <c r="O69" s="286"/>
      <c r="P69" s="286"/>
      <c r="Q69" s="286"/>
      <c r="R69" s="286"/>
      <c r="S69" s="286"/>
      <c r="T69" s="286"/>
      <c r="U69" s="286"/>
      <c r="V69" s="286"/>
      <c r="W69" s="287"/>
      <c r="X69" s="287"/>
      <c r="Y69" s="287"/>
      <c r="Z69" s="288"/>
      <c r="AA69" s="289"/>
      <c r="AB69" s="289"/>
      <c r="AC69" s="123"/>
      <c r="AD69" s="142"/>
    </row>
    <row r="70" spans="1:30" s="242" customFormat="1" ht="15" customHeight="1">
      <c r="A70" s="238" t="s">
        <v>544</v>
      </c>
      <c r="B70" s="228" t="s">
        <v>572</v>
      </c>
      <c r="C70" s="239"/>
      <c r="D70" s="222">
        <f>D71+D80</f>
        <v>53</v>
      </c>
      <c r="E70" s="222"/>
      <c r="F70" s="222">
        <f t="shared" ref="F70:G70" si="18">F71+F80</f>
        <v>0</v>
      </c>
      <c r="G70" s="222">
        <f t="shared" si="18"/>
        <v>0</v>
      </c>
      <c r="H70" s="225">
        <f>H71+H80</f>
        <v>25060</v>
      </c>
      <c r="I70" s="225">
        <f t="shared" ref="I70:V70" si="19">I71+I80</f>
        <v>25060</v>
      </c>
      <c r="J70" s="225">
        <f t="shared" si="19"/>
        <v>0</v>
      </c>
      <c r="K70" s="225">
        <f t="shared" si="19"/>
        <v>0</v>
      </c>
      <c r="L70" s="225">
        <f t="shared" si="19"/>
        <v>0</v>
      </c>
      <c r="M70" s="225">
        <f t="shared" si="19"/>
        <v>0</v>
      </c>
      <c r="N70" s="225">
        <f t="shared" si="19"/>
        <v>0</v>
      </c>
      <c r="O70" s="225">
        <f t="shared" si="19"/>
        <v>0</v>
      </c>
      <c r="P70" s="225">
        <f t="shared" si="19"/>
        <v>0</v>
      </c>
      <c r="Q70" s="225">
        <f t="shared" si="19"/>
        <v>0</v>
      </c>
      <c r="R70" s="225">
        <f t="shared" si="19"/>
        <v>0</v>
      </c>
      <c r="S70" s="225">
        <f t="shared" si="19"/>
        <v>25060</v>
      </c>
      <c r="T70" s="225">
        <f t="shared" si="19"/>
        <v>25060</v>
      </c>
      <c r="U70" s="225">
        <f t="shared" si="19"/>
        <v>0</v>
      </c>
      <c r="V70" s="225">
        <f t="shared" si="19"/>
        <v>25060</v>
      </c>
      <c r="W70" s="243"/>
      <c r="X70" s="243"/>
      <c r="Y70" s="243"/>
      <c r="Z70" s="244"/>
      <c r="AA70" s="245"/>
      <c r="AB70" s="245"/>
      <c r="AC70" s="248"/>
      <c r="AD70" s="241"/>
    </row>
    <row r="71" spans="1:30" s="257" customFormat="1" ht="13.5">
      <c r="A71" s="249"/>
      <c r="B71" s="250" t="s">
        <v>451</v>
      </c>
      <c r="C71" s="251"/>
      <c r="D71" s="222">
        <f>D72+D76</f>
        <v>25</v>
      </c>
      <c r="E71" s="222"/>
      <c r="F71" s="222">
        <f t="shared" ref="F71:V71" si="20">F72+F76</f>
        <v>0</v>
      </c>
      <c r="G71" s="222">
        <f t="shared" si="20"/>
        <v>0</v>
      </c>
      <c r="H71" s="225">
        <f t="shared" si="20"/>
        <v>15140</v>
      </c>
      <c r="I71" s="225">
        <f t="shared" si="20"/>
        <v>15140</v>
      </c>
      <c r="J71" s="225">
        <f t="shared" si="20"/>
        <v>0</v>
      </c>
      <c r="K71" s="225">
        <f t="shared" si="20"/>
        <v>0</v>
      </c>
      <c r="L71" s="225">
        <f t="shared" si="20"/>
        <v>0</v>
      </c>
      <c r="M71" s="225">
        <f t="shared" si="20"/>
        <v>0</v>
      </c>
      <c r="N71" s="225">
        <f t="shared" si="20"/>
        <v>0</v>
      </c>
      <c r="O71" s="225">
        <f t="shared" si="20"/>
        <v>0</v>
      </c>
      <c r="P71" s="225">
        <f t="shared" si="20"/>
        <v>0</v>
      </c>
      <c r="Q71" s="225">
        <f t="shared" si="20"/>
        <v>0</v>
      </c>
      <c r="R71" s="225">
        <f t="shared" si="20"/>
        <v>0</v>
      </c>
      <c r="S71" s="225">
        <f t="shared" si="20"/>
        <v>15140</v>
      </c>
      <c r="T71" s="225">
        <f t="shared" si="20"/>
        <v>15140</v>
      </c>
      <c r="U71" s="225">
        <f t="shared" si="20"/>
        <v>0</v>
      </c>
      <c r="V71" s="225">
        <f t="shared" si="20"/>
        <v>15140</v>
      </c>
      <c r="W71" s="252"/>
      <c r="X71" s="252"/>
      <c r="Y71" s="252"/>
      <c r="Z71" s="253"/>
      <c r="AA71" s="254"/>
      <c r="AB71" s="254"/>
      <c r="AC71" s="255"/>
      <c r="AD71" s="256"/>
    </row>
    <row r="72" spans="1:30" s="314" customFormat="1" ht="26">
      <c r="A72" s="307">
        <v>1</v>
      </c>
      <c r="B72" s="293" t="s">
        <v>602</v>
      </c>
      <c r="C72" s="308"/>
      <c r="D72" s="274">
        <v>13</v>
      </c>
      <c r="E72" s="274" t="s">
        <v>542</v>
      </c>
      <c r="F72" s="274">
        <v>0</v>
      </c>
      <c r="G72" s="274">
        <v>0</v>
      </c>
      <c r="H72" s="277">
        <v>7860</v>
      </c>
      <c r="I72" s="277">
        <v>7860</v>
      </c>
      <c r="J72" s="277">
        <v>0</v>
      </c>
      <c r="K72" s="277">
        <v>0</v>
      </c>
      <c r="L72" s="277">
        <v>0</v>
      </c>
      <c r="M72" s="277">
        <v>0</v>
      </c>
      <c r="N72" s="277">
        <v>0</v>
      </c>
      <c r="O72" s="277">
        <v>0</v>
      </c>
      <c r="P72" s="277">
        <v>0</v>
      </c>
      <c r="Q72" s="277">
        <v>0</v>
      </c>
      <c r="R72" s="277">
        <v>0</v>
      </c>
      <c r="S72" s="277">
        <v>7860</v>
      </c>
      <c r="T72" s="277">
        <v>7860</v>
      </c>
      <c r="U72" s="277">
        <v>0</v>
      </c>
      <c r="V72" s="277">
        <v>7860</v>
      </c>
      <c r="W72" s="309"/>
      <c r="X72" s="309"/>
      <c r="Y72" s="309"/>
      <c r="Z72" s="310"/>
      <c r="AA72" s="311"/>
      <c r="AB72" s="311"/>
      <c r="AC72" s="312"/>
      <c r="AD72" s="313"/>
    </row>
    <row r="73" spans="1:30" s="143" customFormat="1" ht="13.5">
      <c r="A73" s="283"/>
      <c r="B73" s="297" t="s">
        <v>608</v>
      </c>
      <c r="C73" s="285" t="s">
        <v>483</v>
      </c>
      <c r="D73" s="283">
        <v>1</v>
      </c>
      <c r="E73" s="283"/>
      <c r="F73" s="283"/>
      <c r="G73" s="283"/>
      <c r="H73" s="286"/>
      <c r="I73" s="286"/>
      <c r="J73" s="286"/>
      <c r="K73" s="286"/>
      <c r="L73" s="286"/>
      <c r="M73" s="286"/>
      <c r="N73" s="286"/>
      <c r="O73" s="286"/>
      <c r="P73" s="286"/>
      <c r="Q73" s="286"/>
      <c r="R73" s="286"/>
      <c r="S73" s="286"/>
      <c r="T73" s="286"/>
      <c r="U73" s="286"/>
      <c r="V73" s="286"/>
      <c r="W73" s="287"/>
      <c r="X73" s="287"/>
      <c r="Y73" s="287"/>
      <c r="Z73" s="288"/>
      <c r="AA73" s="289"/>
      <c r="AB73" s="289"/>
      <c r="AC73" s="123"/>
      <c r="AD73" s="142"/>
    </row>
    <row r="74" spans="1:30" s="143" customFormat="1" ht="13.5">
      <c r="A74" s="283"/>
      <c r="B74" s="297" t="s">
        <v>609</v>
      </c>
      <c r="C74" s="285" t="s">
        <v>485</v>
      </c>
      <c r="D74" s="283">
        <v>2</v>
      </c>
      <c r="E74" s="283"/>
      <c r="F74" s="283"/>
      <c r="G74" s="283"/>
      <c r="H74" s="286"/>
      <c r="I74" s="286"/>
      <c r="J74" s="286"/>
      <c r="K74" s="286"/>
      <c r="L74" s="286"/>
      <c r="M74" s="286"/>
      <c r="N74" s="286"/>
      <c r="O74" s="286"/>
      <c r="P74" s="286"/>
      <c r="Q74" s="286"/>
      <c r="R74" s="286"/>
      <c r="S74" s="286"/>
      <c r="T74" s="286"/>
      <c r="U74" s="286"/>
      <c r="V74" s="286"/>
      <c r="W74" s="287"/>
      <c r="X74" s="287"/>
      <c r="Y74" s="287"/>
      <c r="Z74" s="288"/>
      <c r="AA74" s="289"/>
      <c r="AB74" s="289"/>
      <c r="AC74" s="123"/>
      <c r="AD74" s="142"/>
    </row>
    <row r="75" spans="1:30" s="320" customFormat="1" ht="13.5">
      <c r="A75" s="315"/>
      <c r="B75" s="297" t="s">
        <v>610</v>
      </c>
      <c r="C75" s="285" t="s">
        <v>489</v>
      </c>
      <c r="D75" s="283">
        <v>10</v>
      </c>
      <c r="E75" s="315"/>
      <c r="F75" s="315"/>
      <c r="G75" s="315"/>
      <c r="H75" s="286"/>
      <c r="I75" s="286"/>
      <c r="J75" s="286"/>
      <c r="K75" s="286"/>
      <c r="L75" s="286"/>
      <c r="M75" s="286"/>
      <c r="N75" s="286"/>
      <c r="O75" s="286"/>
      <c r="P75" s="286"/>
      <c r="Q75" s="286"/>
      <c r="R75" s="286"/>
      <c r="S75" s="286"/>
      <c r="T75" s="286"/>
      <c r="U75" s="286"/>
      <c r="V75" s="286"/>
      <c r="W75" s="286"/>
      <c r="X75" s="286"/>
      <c r="Y75" s="286"/>
      <c r="Z75" s="316"/>
      <c r="AA75" s="317"/>
      <c r="AB75" s="317"/>
      <c r="AC75" s="318"/>
      <c r="AD75" s="319"/>
    </row>
    <row r="76" spans="1:30" s="296" customFormat="1" ht="26">
      <c r="A76" s="274">
        <v>2</v>
      </c>
      <c r="B76" s="293" t="s">
        <v>611</v>
      </c>
      <c r="C76" s="276"/>
      <c r="D76" s="274">
        <v>12</v>
      </c>
      <c r="E76" s="274" t="s">
        <v>542</v>
      </c>
      <c r="F76" s="274">
        <v>0</v>
      </c>
      <c r="G76" s="274">
        <v>0</v>
      </c>
      <c r="H76" s="277">
        <v>7280</v>
      </c>
      <c r="I76" s="277">
        <v>7280</v>
      </c>
      <c r="J76" s="277">
        <v>0</v>
      </c>
      <c r="K76" s="277">
        <v>0</v>
      </c>
      <c r="L76" s="277">
        <v>0</v>
      </c>
      <c r="M76" s="277">
        <v>0</v>
      </c>
      <c r="N76" s="277">
        <v>0</v>
      </c>
      <c r="O76" s="277">
        <v>0</v>
      </c>
      <c r="P76" s="277">
        <v>0</v>
      </c>
      <c r="Q76" s="277">
        <v>0</v>
      </c>
      <c r="R76" s="277">
        <v>0</v>
      </c>
      <c r="S76" s="277">
        <v>7280</v>
      </c>
      <c r="T76" s="277">
        <v>7280</v>
      </c>
      <c r="U76" s="277">
        <v>0</v>
      </c>
      <c r="V76" s="277">
        <v>7280</v>
      </c>
      <c r="W76" s="277"/>
      <c r="X76" s="277"/>
      <c r="Y76" s="277"/>
      <c r="Z76" s="278"/>
      <c r="AA76" s="279"/>
      <c r="AB76" s="279"/>
      <c r="AC76" s="294"/>
      <c r="AD76" s="295"/>
    </row>
    <row r="77" spans="1:30" s="143" customFormat="1" ht="26">
      <c r="A77" s="283"/>
      <c r="B77" s="297" t="s">
        <v>612</v>
      </c>
      <c r="C77" s="285" t="s">
        <v>491</v>
      </c>
      <c r="D77" s="283">
        <v>2</v>
      </c>
      <c r="E77" s="283"/>
      <c r="F77" s="283"/>
      <c r="G77" s="283"/>
      <c r="H77" s="286"/>
      <c r="I77" s="286"/>
      <c r="J77" s="286"/>
      <c r="K77" s="286"/>
      <c r="L77" s="286"/>
      <c r="M77" s="286"/>
      <c r="N77" s="286"/>
      <c r="O77" s="286"/>
      <c r="P77" s="286"/>
      <c r="Q77" s="286"/>
      <c r="R77" s="286"/>
      <c r="S77" s="286"/>
      <c r="T77" s="286"/>
      <c r="U77" s="286"/>
      <c r="V77" s="286"/>
      <c r="W77" s="287"/>
      <c r="X77" s="287"/>
      <c r="Y77" s="287"/>
      <c r="Z77" s="288"/>
      <c r="AA77" s="289"/>
      <c r="AB77" s="289"/>
      <c r="AC77" s="123"/>
      <c r="AD77" s="142"/>
    </row>
    <row r="78" spans="1:30" s="143" customFormat="1" ht="13.5">
      <c r="A78" s="283"/>
      <c r="B78" s="297" t="s">
        <v>613</v>
      </c>
      <c r="C78" s="285" t="s">
        <v>492</v>
      </c>
      <c r="D78" s="283">
        <v>8</v>
      </c>
      <c r="E78" s="283"/>
      <c r="F78" s="283"/>
      <c r="G78" s="283"/>
      <c r="H78" s="286"/>
      <c r="I78" s="286"/>
      <c r="J78" s="286"/>
      <c r="K78" s="286"/>
      <c r="L78" s="286"/>
      <c r="M78" s="286"/>
      <c r="N78" s="286"/>
      <c r="O78" s="286"/>
      <c r="P78" s="286"/>
      <c r="Q78" s="286"/>
      <c r="R78" s="286"/>
      <c r="S78" s="286"/>
      <c r="T78" s="286"/>
      <c r="U78" s="286"/>
      <c r="V78" s="286"/>
      <c r="W78" s="287"/>
      <c r="X78" s="287"/>
      <c r="Y78" s="287"/>
      <c r="Z78" s="288"/>
      <c r="AA78" s="289"/>
      <c r="AB78" s="289"/>
      <c r="AC78" s="123"/>
      <c r="AD78" s="142"/>
    </row>
    <row r="79" spans="1:30" s="143" customFormat="1" ht="26">
      <c r="A79" s="283"/>
      <c r="B79" s="297" t="s">
        <v>614</v>
      </c>
      <c r="C79" s="285" t="s">
        <v>484</v>
      </c>
      <c r="D79" s="283">
        <v>2</v>
      </c>
      <c r="E79" s="283"/>
      <c r="F79" s="283"/>
      <c r="G79" s="283"/>
      <c r="H79" s="286"/>
      <c r="I79" s="286"/>
      <c r="J79" s="286"/>
      <c r="K79" s="286"/>
      <c r="L79" s="286"/>
      <c r="M79" s="286"/>
      <c r="N79" s="286"/>
      <c r="O79" s="286"/>
      <c r="P79" s="286"/>
      <c r="Q79" s="286"/>
      <c r="R79" s="286"/>
      <c r="S79" s="286"/>
      <c r="T79" s="286"/>
      <c r="U79" s="286"/>
      <c r="V79" s="286"/>
      <c r="W79" s="287"/>
      <c r="X79" s="287"/>
      <c r="Y79" s="287"/>
      <c r="Z79" s="288"/>
      <c r="AA79" s="289"/>
      <c r="AB79" s="289"/>
      <c r="AC79" s="123"/>
      <c r="AD79" s="142"/>
    </row>
    <row r="80" spans="1:30" s="257" customFormat="1" ht="13.5">
      <c r="A80" s="249"/>
      <c r="B80" s="250" t="s">
        <v>452</v>
      </c>
      <c r="C80" s="251"/>
      <c r="D80" s="222">
        <f>D81</f>
        <v>28</v>
      </c>
      <c r="E80" s="222" t="str">
        <f t="shared" ref="E80:V80" si="21">E81</f>
        <v>2017-2019</v>
      </c>
      <c r="F80" s="222">
        <f t="shared" si="21"/>
        <v>0</v>
      </c>
      <c r="G80" s="222">
        <f t="shared" si="21"/>
        <v>0</v>
      </c>
      <c r="H80" s="225">
        <f t="shared" si="21"/>
        <v>9920</v>
      </c>
      <c r="I80" s="225">
        <f t="shared" si="21"/>
        <v>9920</v>
      </c>
      <c r="J80" s="225">
        <f t="shared" si="21"/>
        <v>0</v>
      </c>
      <c r="K80" s="225">
        <f t="shared" si="21"/>
        <v>0</v>
      </c>
      <c r="L80" s="225">
        <f t="shared" si="21"/>
        <v>0</v>
      </c>
      <c r="M80" s="225">
        <f t="shared" si="21"/>
        <v>0</v>
      </c>
      <c r="N80" s="225">
        <f t="shared" si="21"/>
        <v>0</v>
      </c>
      <c r="O80" s="225">
        <f t="shared" si="21"/>
        <v>0</v>
      </c>
      <c r="P80" s="225">
        <f t="shared" si="21"/>
        <v>0</v>
      </c>
      <c r="Q80" s="225">
        <f t="shared" si="21"/>
        <v>0</v>
      </c>
      <c r="R80" s="225">
        <f t="shared" si="21"/>
        <v>0</v>
      </c>
      <c r="S80" s="225">
        <f t="shared" si="21"/>
        <v>9920</v>
      </c>
      <c r="T80" s="225">
        <f t="shared" si="21"/>
        <v>9920</v>
      </c>
      <c r="U80" s="225">
        <f t="shared" si="21"/>
        <v>0</v>
      </c>
      <c r="V80" s="225">
        <f t="shared" si="21"/>
        <v>9920</v>
      </c>
      <c r="W80" s="252"/>
      <c r="X80" s="252"/>
      <c r="Y80" s="252"/>
      <c r="Z80" s="253"/>
      <c r="AA80" s="254"/>
      <c r="AB80" s="254"/>
      <c r="AC80" s="255"/>
      <c r="AD80" s="256"/>
    </row>
    <row r="81" spans="1:30" s="314" customFormat="1" ht="52">
      <c r="A81" s="274">
        <v>3</v>
      </c>
      <c r="B81" s="293" t="s">
        <v>615</v>
      </c>
      <c r="C81" s="308"/>
      <c r="D81" s="274">
        <v>28</v>
      </c>
      <c r="E81" s="274" t="s">
        <v>542</v>
      </c>
      <c r="F81" s="274">
        <v>0</v>
      </c>
      <c r="G81" s="274">
        <v>0</v>
      </c>
      <c r="H81" s="277">
        <v>9920</v>
      </c>
      <c r="I81" s="277">
        <v>9920</v>
      </c>
      <c r="J81" s="277">
        <v>0</v>
      </c>
      <c r="K81" s="277">
        <v>0</v>
      </c>
      <c r="L81" s="277">
        <v>0</v>
      </c>
      <c r="M81" s="277">
        <v>0</v>
      </c>
      <c r="N81" s="277">
        <v>0</v>
      </c>
      <c r="O81" s="277">
        <v>0</v>
      </c>
      <c r="P81" s="277">
        <v>0</v>
      </c>
      <c r="Q81" s="277">
        <v>0</v>
      </c>
      <c r="R81" s="277">
        <v>0</v>
      </c>
      <c r="S81" s="277">
        <v>9920</v>
      </c>
      <c r="T81" s="277">
        <v>9920</v>
      </c>
      <c r="U81" s="277">
        <v>0</v>
      </c>
      <c r="V81" s="277">
        <v>9920</v>
      </c>
      <c r="W81" s="309"/>
      <c r="X81" s="309"/>
      <c r="Y81" s="309"/>
      <c r="Z81" s="310"/>
      <c r="AA81" s="311"/>
      <c r="AB81" s="311"/>
      <c r="AC81" s="312"/>
      <c r="AD81" s="313"/>
    </row>
    <row r="82" spans="1:30" s="143" customFormat="1" ht="26">
      <c r="A82" s="283"/>
      <c r="B82" s="297" t="s">
        <v>616</v>
      </c>
      <c r="C82" s="285" t="s">
        <v>490</v>
      </c>
      <c r="D82" s="283">
        <v>2</v>
      </c>
      <c r="E82" s="283"/>
      <c r="F82" s="283"/>
      <c r="G82" s="283"/>
      <c r="H82" s="286"/>
      <c r="I82" s="286"/>
      <c r="J82" s="286"/>
      <c r="K82" s="286"/>
      <c r="L82" s="286"/>
      <c r="M82" s="286"/>
      <c r="N82" s="286"/>
      <c r="O82" s="286"/>
      <c r="P82" s="286"/>
      <c r="Q82" s="286"/>
      <c r="R82" s="286"/>
      <c r="S82" s="286"/>
      <c r="T82" s="286"/>
      <c r="U82" s="286"/>
      <c r="V82" s="286"/>
      <c r="W82" s="287"/>
      <c r="X82" s="287"/>
      <c r="Y82" s="287"/>
      <c r="Z82" s="288"/>
      <c r="AA82" s="289"/>
      <c r="AB82" s="289"/>
      <c r="AC82" s="123"/>
      <c r="AD82" s="142"/>
    </row>
    <row r="83" spans="1:30" s="143" customFormat="1" ht="26">
      <c r="A83" s="283"/>
      <c r="B83" s="297" t="s">
        <v>617</v>
      </c>
      <c r="C83" s="285" t="s">
        <v>493</v>
      </c>
      <c r="D83" s="283">
        <v>4</v>
      </c>
      <c r="E83" s="283"/>
      <c r="F83" s="283"/>
      <c r="G83" s="283"/>
      <c r="H83" s="286"/>
      <c r="I83" s="286"/>
      <c r="J83" s="286"/>
      <c r="K83" s="286"/>
      <c r="L83" s="286"/>
      <c r="M83" s="286"/>
      <c r="N83" s="286"/>
      <c r="O83" s="286"/>
      <c r="P83" s="286"/>
      <c r="Q83" s="286"/>
      <c r="R83" s="286"/>
      <c r="S83" s="286"/>
      <c r="T83" s="286"/>
      <c r="U83" s="286"/>
      <c r="V83" s="286"/>
      <c r="W83" s="287"/>
      <c r="X83" s="287"/>
      <c r="Y83" s="287"/>
      <c r="Z83" s="288"/>
      <c r="AA83" s="289"/>
      <c r="AB83" s="289"/>
      <c r="AC83" s="123"/>
      <c r="AD83" s="142"/>
    </row>
    <row r="84" spans="1:30" s="143" customFormat="1" ht="26">
      <c r="A84" s="283"/>
      <c r="B84" s="297" t="s">
        <v>618</v>
      </c>
      <c r="C84" s="285" t="s">
        <v>494</v>
      </c>
      <c r="D84" s="283">
        <v>8</v>
      </c>
      <c r="E84" s="283"/>
      <c r="F84" s="283"/>
      <c r="G84" s="283"/>
      <c r="H84" s="286"/>
      <c r="I84" s="286"/>
      <c r="J84" s="286"/>
      <c r="K84" s="286"/>
      <c r="L84" s="286"/>
      <c r="M84" s="286"/>
      <c r="N84" s="286"/>
      <c r="O84" s="286"/>
      <c r="P84" s="286"/>
      <c r="Q84" s="286"/>
      <c r="R84" s="286"/>
      <c r="S84" s="286"/>
      <c r="T84" s="286"/>
      <c r="U84" s="286"/>
      <c r="V84" s="286"/>
      <c r="W84" s="287"/>
      <c r="X84" s="287"/>
      <c r="Y84" s="287"/>
      <c r="Z84" s="288"/>
      <c r="AA84" s="289"/>
      <c r="AB84" s="289"/>
      <c r="AC84" s="123"/>
      <c r="AD84" s="142"/>
    </row>
    <row r="85" spans="1:30" s="143" customFormat="1" ht="26">
      <c r="A85" s="283"/>
      <c r="B85" s="297" t="s">
        <v>619</v>
      </c>
      <c r="C85" s="285" t="s">
        <v>486</v>
      </c>
      <c r="D85" s="283">
        <v>2</v>
      </c>
      <c r="E85" s="283"/>
      <c r="F85" s="283"/>
      <c r="G85" s="283"/>
      <c r="H85" s="286"/>
      <c r="I85" s="286"/>
      <c r="J85" s="286"/>
      <c r="K85" s="286"/>
      <c r="L85" s="286"/>
      <c r="M85" s="286"/>
      <c r="N85" s="286"/>
      <c r="O85" s="286"/>
      <c r="P85" s="286"/>
      <c r="Q85" s="286"/>
      <c r="R85" s="286"/>
      <c r="S85" s="286"/>
      <c r="T85" s="286"/>
      <c r="U85" s="286"/>
      <c r="V85" s="286"/>
      <c r="W85" s="287"/>
      <c r="X85" s="287"/>
      <c r="Y85" s="287"/>
      <c r="Z85" s="288"/>
      <c r="AA85" s="289"/>
      <c r="AB85" s="289"/>
      <c r="AC85" s="123"/>
      <c r="AD85" s="142"/>
    </row>
    <row r="86" spans="1:30" s="143" customFormat="1" ht="13.5">
      <c r="A86" s="283"/>
      <c r="B86" s="297" t="s">
        <v>620</v>
      </c>
      <c r="C86" s="285" t="s">
        <v>487</v>
      </c>
      <c r="D86" s="283">
        <v>8</v>
      </c>
      <c r="E86" s="283"/>
      <c r="F86" s="283"/>
      <c r="G86" s="283"/>
      <c r="H86" s="286"/>
      <c r="I86" s="286"/>
      <c r="J86" s="286"/>
      <c r="K86" s="286"/>
      <c r="L86" s="286"/>
      <c r="M86" s="286"/>
      <c r="N86" s="286"/>
      <c r="O86" s="286"/>
      <c r="P86" s="286"/>
      <c r="Q86" s="286"/>
      <c r="R86" s="286"/>
      <c r="S86" s="286"/>
      <c r="T86" s="286"/>
      <c r="U86" s="286"/>
      <c r="V86" s="286"/>
      <c r="W86" s="287"/>
      <c r="X86" s="287"/>
      <c r="Y86" s="287"/>
      <c r="Z86" s="288"/>
      <c r="AA86" s="289"/>
      <c r="AB86" s="289"/>
      <c r="AC86" s="123"/>
      <c r="AD86" s="142"/>
    </row>
    <row r="87" spans="1:30" s="143" customFormat="1" ht="26">
      <c r="A87" s="283"/>
      <c r="B87" s="297" t="s">
        <v>621</v>
      </c>
      <c r="C87" s="285" t="s">
        <v>488</v>
      </c>
      <c r="D87" s="283">
        <v>4</v>
      </c>
      <c r="E87" s="283"/>
      <c r="F87" s="283"/>
      <c r="G87" s="283"/>
      <c r="H87" s="286"/>
      <c r="I87" s="286"/>
      <c r="J87" s="286"/>
      <c r="K87" s="286"/>
      <c r="L87" s="286"/>
      <c r="M87" s="286"/>
      <c r="N87" s="286"/>
      <c r="O87" s="286"/>
      <c r="P87" s="286"/>
      <c r="Q87" s="286"/>
      <c r="R87" s="286"/>
      <c r="S87" s="286"/>
      <c r="T87" s="286"/>
      <c r="U87" s="286"/>
      <c r="V87" s="286"/>
      <c r="W87" s="287"/>
      <c r="X87" s="287"/>
      <c r="Y87" s="287"/>
      <c r="Z87" s="288"/>
      <c r="AA87" s="289"/>
      <c r="AB87" s="289"/>
      <c r="AC87" s="123"/>
      <c r="AD87" s="142"/>
    </row>
    <row r="88" spans="1:30" s="242" customFormat="1" ht="15" customHeight="1">
      <c r="A88" s="238" t="s">
        <v>543</v>
      </c>
      <c r="B88" s="228" t="s">
        <v>573</v>
      </c>
      <c r="C88" s="239"/>
      <c r="D88" s="222">
        <f>D89+D95</f>
        <v>45</v>
      </c>
      <c r="E88" s="222"/>
      <c r="F88" s="222">
        <f t="shared" ref="F88:G88" si="22">F89+F95</f>
        <v>0</v>
      </c>
      <c r="G88" s="222">
        <f t="shared" si="22"/>
        <v>0</v>
      </c>
      <c r="H88" s="225">
        <f>H89+H95</f>
        <v>18120</v>
      </c>
      <c r="I88" s="225">
        <f t="shared" ref="I88:V88" si="23">I89+I95</f>
        <v>18120</v>
      </c>
      <c r="J88" s="225">
        <f t="shared" si="23"/>
        <v>0</v>
      </c>
      <c r="K88" s="225">
        <f t="shared" si="23"/>
        <v>0</v>
      </c>
      <c r="L88" s="225">
        <f t="shared" si="23"/>
        <v>0</v>
      </c>
      <c r="M88" s="225">
        <f t="shared" si="23"/>
        <v>0</v>
      </c>
      <c r="N88" s="225">
        <f t="shared" si="23"/>
        <v>0</v>
      </c>
      <c r="O88" s="225">
        <f t="shared" si="23"/>
        <v>0</v>
      </c>
      <c r="P88" s="225">
        <f t="shared" si="23"/>
        <v>0</v>
      </c>
      <c r="Q88" s="225">
        <f t="shared" si="23"/>
        <v>0</v>
      </c>
      <c r="R88" s="225">
        <f t="shared" si="23"/>
        <v>0</v>
      </c>
      <c r="S88" s="225">
        <f t="shared" si="23"/>
        <v>18120</v>
      </c>
      <c r="T88" s="225">
        <f t="shared" si="23"/>
        <v>18120</v>
      </c>
      <c r="U88" s="225">
        <f t="shared" si="23"/>
        <v>0</v>
      </c>
      <c r="V88" s="225">
        <f t="shared" si="23"/>
        <v>18120</v>
      </c>
      <c r="W88" s="243"/>
      <c r="X88" s="243"/>
      <c r="Y88" s="243"/>
      <c r="Z88" s="244"/>
      <c r="AA88" s="245"/>
      <c r="AB88" s="245"/>
      <c r="AC88" s="248"/>
      <c r="AD88" s="241"/>
    </row>
    <row r="89" spans="1:30">
      <c r="A89" s="213"/>
      <c r="B89" s="228" t="s">
        <v>451</v>
      </c>
      <c r="C89" s="239"/>
      <c r="D89" s="222">
        <f>D90</f>
        <v>8</v>
      </c>
      <c r="E89" s="222"/>
      <c r="F89" s="222">
        <f t="shared" ref="F89:V89" si="24">F90</f>
        <v>0</v>
      </c>
      <c r="G89" s="222">
        <f t="shared" si="24"/>
        <v>0</v>
      </c>
      <c r="H89" s="225">
        <f t="shared" si="24"/>
        <v>4900</v>
      </c>
      <c r="I89" s="225">
        <f t="shared" si="24"/>
        <v>4900</v>
      </c>
      <c r="J89" s="225">
        <f t="shared" si="24"/>
        <v>0</v>
      </c>
      <c r="K89" s="225">
        <f t="shared" si="24"/>
        <v>0</v>
      </c>
      <c r="L89" s="225">
        <f t="shared" si="24"/>
        <v>0</v>
      </c>
      <c r="M89" s="225">
        <f t="shared" si="24"/>
        <v>0</v>
      </c>
      <c r="N89" s="225">
        <f t="shared" si="24"/>
        <v>0</v>
      </c>
      <c r="O89" s="225">
        <f t="shared" si="24"/>
        <v>0</v>
      </c>
      <c r="P89" s="225">
        <f t="shared" si="24"/>
        <v>0</v>
      </c>
      <c r="Q89" s="225">
        <f t="shared" si="24"/>
        <v>0</v>
      </c>
      <c r="R89" s="225">
        <f t="shared" si="24"/>
        <v>0</v>
      </c>
      <c r="S89" s="225">
        <f t="shared" si="24"/>
        <v>4900</v>
      </c>
      <c r="T89" s="225">
        <f t="shared" si="24"/>
        <v>4900</v>
      </c>
      <c r="U89" s="225">
        <f t="shared" si="24"/>
        <v>0</v>
      </c>
      <c r="V89" s="225">
        <f t="shared" si="24"/>
        <v>4900</v>
      </c>
      <c r="W89" s="243"/>
      <c r="X89" s="243"/>
      <c r="Y89" s="243"/>
      <c r="Z89" s="244"/>
      <c r="AA89" s="245"/>
      <c r="AB89" s="245"/>
      <c r="AC89" s="246"/>
    </row>
    <row r="90" spans="1:30" s="296" customFormat="1" ht="39">
      <c r="A90" s="274">
        <v>1</v>
      </c>
      <c r="B90" s="293" t="s">
        <v>622</v>
      </c>
      <c r="C90" s="276"/>
      <c r="D90" s="274">
        <v>8</v>
      </c>
      <c r="E90" s="274" t="s">
        <v>542</v>
      </c>
      <c r="F90" s="274">
        <v>0</v>
      </c>
      <c r="G90" s="274">
        <v>0</v>
      </c>
      <c r="H90" s="277">
        <v>4900</v>
      </c>
      <c r="I90" s="277">
        <v>4900</v>
      </c>
      <c r="J90" s="277">
        <v>0</v>
      </c>
      <c r="K90" s="277">
        <v>0</v>
      </c>
      <c r="L90" s="277">
        <v>0</v>
      </c>
      <c r="M90" s="277">
        <v>0</v>
      </c>
      <c r="N90" s="277">
        <v>0</v>
      </c>
      <c r="O90" s="277">
        <v>0</v>
      </c>
      <c r="P90" s="277">
        <v>0</v>
      </c>
      <c r="Q90" s="277">
        <v>0</v>
      </c>
      <c r="R90" s="277">
        <v>0</v>
      </c>
      <c r="S90" s="277">
        <v>4900</v>
      </c>
      <c r="T90" s="277">
        <v>4900</v>
      </c>
      <c r="U90" s="277">
        <v>0</v>
      </c>
      <c r="V90" s="277">
        <v>4900</v>
      </c>
      <c r="W90" s="277"/>
      <c r="X90" s="277"/>
      <c r="Y90" s="277"/>
      <c r="Z90" s="278"/>
      <c r="AA90" s="279"/>
      <c r="AB90" s="279"/>
      <c r="AC90" s="294"/>
      <c r="AD90" s="295"/>
    </row>
    <row r="91" spans="1:30" s="143" customFormat="1" ht="26">
      <c r="A91" s="283"/>
      <c r="B91" s="297" t="s">
        <v>623</v>
      </c>
      <c r="C91" s="285" t="s">
        <v>495</v>
      </c>
      <c r="D91" s="283">
        <v>1</v>
      </c>
      <c r="E91" s="283"/>
      <c r="F91" s="283"/>
      <c r="G91" s="283"/>
      <c r="H91" s="286"/>
      <c r="I91" s="286"/>
      <c r="J91" s="286"/>
      <c r="K91" s="286"/>
      <c r="L91" s="286"/>
      <c r="M91" s="286"/>
      <c r="N91" s="286"/>
      <c r="O91" s="286"/>
      <c r="P91" s="286"/>
      <c r="Q91" s="286"/>
      <c r="R91" s="286"/>
      <c r="S91" s="286"/>
      <c r="T91" s="286"/>
      <c r="U91" s="286"/>
      <c r="V91" s="286"/>
      <c r="W91" s="287"/>
      <c r="X91" s="287"/>
      <c r="Y91" s="287"/>
      <c r="Z91" s="288"/>
      <c r="AA91" s="289"/>
      <c r="AB91" s="289"/>
      <c r="AC91" s="123"/>
      <c r="AD91" s="142"/>
    </row>
    <row r="92" spans="1:30" s="143" customFormat="1" ht="13.5">
      <c r="A92" s="283"/>
      <c r="B92" s="297" t="s">
        <v>624</v>
      </c>
      <c r="C92" s="285" t="s">
        <v>498</v>
      </c>
      <c r="D92" s="283">
        <v>3</v>
      </c>
      <c r="E92" s="283"/>
      <c r="F92" s="283"/>
      <c r="G92" s="283"/>
      <c r="H92" s="286"/>
      <c r="I92" s="286"/>
      <c r="J92" s="286"/>
      <c r="K92" s="286"/>
      <c r="L92" s="286"/>
      <c r="M92" s="286"/>
      <c r="N92" s="286"/>
      <c r="O92" s="286"/>
      <c r="P92" s="286"/>
      <c r="Q92" s="286"/>
      <c r="R92" s="286"/>
      <c r="S92" s="286"/>
      <c r="T92" s="286"/>
      <c r="U92" s="286"/>
      <c r="V92" s="286"/>
      <c r="W92" s="287"/>
      <c r="X92" s="287"/>
      <c r="Y92" s="287"/>
      <c r="Z92" s="288"/>
      <c r="AA92" s="289"/>
      <c r="AB92" s="289"/>
      <c r="AC92" s="123"/>
      <c r="AD92" s="142"/>
    </row>
    <row r="93" spans="1:30" s="143" customFormat="1" ht="13.5">
      <c r="A93" s="283"/>
      <c r="B93" s="297" t="s">
        <v>625</v>
      </c>
      <c r="C93" s="285" t="s">
        <v>500</v>
      </c>
      <c r="D93" s="283">
        <v>2</v>
      </c>
      <c r="E93" s="283"/>
      <c r="F93" s="283"/>
      <c r="G93" s="283"/>
      <c r="H93" s="286"/>
      <c r="I93" s="286"/>
      <c r="J93" s="286"/>
      <c r="K93" s="286"/>
      <c r="L93" s="286"/>
      <c r="M93" s="286"/>
      <c r="N93" s="286"/>
      <c r="O93" s="286"/>
      <c r="P93" s="286"/>
      <c r="Q93" s="286"/>
      <c r="R93" s="286"/>
      <c r="S93" s="286"/>
      <c r="T93" s="286"/>
      <c r="U93" s="286"/>
      <c r="V93" s="286"/>
      <c r="W93" s="287"/>
      <c r="X93" s="287"/>
      <c r="Y93" s="287"/>
      <c r="Z93" s="288"/>
      <c r="AA93" s="289"/>
      <c r="AB93" s="289"/>
      <c r="AC93" s="123"/>
      <c r="AD93" s="142"/>
    </row>
    <row r="94" spans="1:30" s="143" customFormat="1" ht="26">
      <c r="A94" s="283"/>
      <c r="B94" s="297" t="s">
        <v>626</v>
      </c>
      <c r="C94" s="285" t="s">
        <v>501</v>
      </c>
      <c r="D94" s="283">
        <v>2</v>
      </c>
      <c r="E94" s="283"/>
      <c r="F94" s="283"/>
      <c r="G94" s="283"/>
      <c r="H94" s="286"/>
      <c r="I94" s="286"/>
      <c r="J94" s="286"/>
      <c r="K94" s="286"/>
      <c r="L94" s="286"/>
      <c r="M94" s="286"/>
      <c r="N94" s="286"/>
      <c r="O94" s="286"/>
      <c r="P94" s="286"/>
      <c r="Q94" s="286"/>
      <c r="R94" s="286"/>
      <c r="S94" s="286"/>
      <c r="T94" s="286"/>
      <c r="U94" s="286"/>
      <c r="V94" s="286"/>
      <c r="W94" s="287"/>
      <c r="X94" s="287"/>
      <c r="Y94" s="287"/>
      <c r="Z94" s="288"/>
      <c r="AA94" s="289"/>
      <c r="AB94" s="289"/>
      <c r="AC94" s="123"/>
      <c r="AD94" s="142"/>
    </row>
    <row r="95" spans="1:30">
      <c r="A95" s="213"/>
      <c r="B95" s="228" t="s">
        <v>448</v>
      </c>
      <c r="C95" s="239"/>
      <c r="D95" s="222">
        <f>D96+D103</f>
        <v>37</v>
      </c>
      <c r="E95" s="222"/>
      <c r="F95" s="222">
        <f t="shared" ref="F95:V95" si="25">F96+F103</f>
        <v>0</v>
      </c>
      <c r="G95" s="222">
        <f t="shared" si="25"/>
        <v>0</v>
      </c>
      <c r="H95" s="225">
        <f t="shared" si="25"/>
        <v>13220</v>
      </c>
      <c r="I95" s="225">
        <f t="shared" si="25"/>
        <v>13220</v>
      </c>
      <c r="J95" s="225">
        <f t="shared" si="25"/>
        <v>0</v>
      </c>
      <c r="K95" s="225">
        <f t="shared" si="25"/>
        <v>0</v>
      </c>
      <c r="L95" s="225">
        <f t="shared" si="25"/>
        <v>0</v>
      </c>
      <c r="M95" s="225">
        <f t="shared" si="25"/>
        <v>0</v>
      </c>
      <c r="N95" s="225">
        <f t="shared" si="25"/>
        <v>0</v>
      </c>
      <c r="O95" s="225">
        <f t="shared" si="25"/>
        <v>0</v>
      </c>
      <c r="P95" s="225">
        <f t="shared" si="25"/>
        <v>0</v>
      </c>
      <c r="Q95" s="225">
        <f t="shared" si="25"/>
        <v>0</v>
      </c>
      <c r="R95" s="225">
        <f t="shared" si="25"/>
        <v>0</v>
      </c>
      <c r="S95" s="225">
        <f t="shared" si="25"/>
        <v>13220</v>
      </c>
      <c r="T95" s="225">
        <f t="shared" si="25"/>
        <v>13220</v>
      </c>
      <c r="U95" s="225">
        <f t="shared" si="25"/>
        <v>0</v>
      </c>
      <c r="V95" s="225">
        <f t="shared" si="25"/>
        <v>13220</v>
      </c>
      <c r="W95" s="222">
        <f>SUM(W97:W105)</f>
        <v>0</v>
      </c>
      <c r="X95" s="243"/>
      <c r="Y95" s="243"/>
      <c r="Z95" s="244"/>
      <c r="AA95" s="245"/>
      <c r="AB95" s="245"/>
      <c r="AC95" s="246"/>
    </row>
    <row r="96" spans="1:30" s="296" customFormat="1" ht="52">
      <c r="A96" s="274">
        <v>2</v>
      </c>
      <c r="B96" s="293" t="s">
        <v>627</v>
      </c>
      <c r="C96" s="276"/>
      <c r="D96" s="274">
        <v>19</v>
      </c>
      <c r="E96" s="274" t="s">
        <v>542</v>
      </c>
      <c r="F96" s="274">
        <v>0</v>
      </c>
      <c r="G96" s="274">
        <v>0</v>
      </c>
      <c r="H96" s="277">
        <v>6860</v>
      </c>
      <c r="I96" s="277">
        <v>6860</v>
      </c>
      <c r="J96" s="277">
        <v>0</v>
      </c>
      <c r="K96" s="277">
        <v>0</v>
      </c>
      <c r="L96" s="277">
        <v>0</v>
      </c>
      <c r="M96" s="277">
        <v>0</v>
      </c>
      <c r="N96" s="277">
        <v>0</v>
      </c>
      <c r="O96" s="277">
        <v>0</v>
      </c>
      <c r="P96" s="277">
        <v>0</v>
      </c>
      <c r="Q96" s="277">
        <v>0</v>
      </c>
      <c r="R96" s="277">
        <v>0</v>
      </c>
      <c r="S96" s="277">
        <v>6860</v>
      </c>
      <c r="T96" s="277">
        <v>6860</v>
      </c>
      <c r="U96" s="277">
        <v>0</v>
      </c>
      <c r="V96" s="277">
        <v>6860</v>
      </c>
      <c r="W96" s="274"/>
      <c r="X96" s="277"/>
      <c r="Y96" s="277"/>
      <c r="Z96" s="278"/>
      <c r="AA96" s="279"/>
      <c r="AB96" s="279"/>
      <c r="AC96" s="294"/>
      <c r="AD96" s="295"/>
    </row>
    <row r="97" spans="1:30" s="143" customFormat="1" ht="13.5">
      <c r="A97" s="283"/>
      <c r="B97" s="297" t="s">
        <v>628</v>
      </c>
      <c r="C97" s="285" t="s">
        <v>538</v>
      </c>
      <c r="D97" s="283">
        <v>3</v>
      </c>
      <c r="E97" s="283"/>
      <c r="F97" s="283"/>
      <c r="G97" s="283"/>
      <c r="H97" s="286"/>
      <c r="I97" s="286"/>
      <c r="J97" s="286"/>
      <c r="K97" s="286"/>
      <c r="L97" s="286"/>
      <c r="M97" s="286"/>
      <c r="N97" s="286"/>
      <c r="O97" s="286"/>
      <c r="P97" s="286"/>
      <c r="Q97" s="286"/>
      <c r="R97" s="286"/>
      <c r="S97" s="286"/>
      <c r="T97" s="286"/>
      <c r="U97" s="286"/>
      <c r="V97" s="286"/>
      <c r="W97" s="287"/>
      <c r="X97" s="287"/>
      <c r="Y97" s="287"/>
      <c r="Z97" s="288"/>
      <c r="AA97" s="289"/>
      <c r="AB97" s="289"/>
      <c r="AC97" s="123"/>
      <c r="AD97" s="142"/>
    </row>
    <row r="98" spans="1:30" s="143" customFormat="1" ht="26">
      <c r="A98" s="283"/>
      <c r="B98" s="297" t="s">
        <v>629</v>
      </c>
      <c r="C98" s="285" t="s">
        <v>495</v>
      </c>
      <c r="D98" s="283">
        <v>2</v>
      </c>
      <c r="E98" s="283"/>
      <c r="F98" s="283"/>
      <c r="G98" s="283"/>
      <c r="H98" s="286"/>
      <c r="I98" s="286"/>
      <c r="J98" s="286"/>
      <c r="K98" s="286"/>
      <c r="L98" s="286"/>
      <c r="M98" s="286"/>
      <c r="N98" s="286"/>
      <c r="O98" s="286"/>
      <c r="P98" s="286"/>
      <c r="Q98" s="286"/>
      <c r="R98" s="286"/>
      <c r="S98" s="286"/>
      <c r="T98" s="286"/>
      <c r="U98" s="286"/>
      <c r="V98" s="286"/>
      <c r="W98" s="287"/>
      <c r="X98" s="287"/>
      <c r="Y98" s="287"/>
      <c r="Z98" s="288"/>
      <c r="AA98" s="289"/>
      <c r="AB98" s="289"/>
      <c r="AC98" s="123"/>
      <c r="AD98" s="142"/>
    </row>
    <row r="99" spans="1:30" s="143" customFormat="1" ht="26">
      <c r="A99" s="283"/>
      <c r="B99" s="297" t="s">
        <v>630</v>
      </c>
      <c r="C99" s="285" t="s">
        <v>497</v>
      </c>
      <c r="D99" s="283">
        <v>4</v>
      </c>
      <c r="E99" s="283"/>
      <c r="F99" s="283"/>
      <c r="G99" s="283"/>
      <c r="H99" s="286"/>
      <c r="I99" s="286"/>
      <c r="J99" s="286"/>
      <c r="K99" s="286"/>
      <c r="L99" s="286"/>
      <c r="M99" s="286"/>
      <c r="N99" s="286"/>
      <c r="O99" s="286"/>
      <c r="P99" s="286"/>
      <c r="Q99" s="286"/>
      <c r="R99" s="286"/>
      <c r="S99" s="286"/>
      <c r="T99" s="286"/>
      <c r="U99" s="286"/>
      <c r="V99" s="286"/>
      <c r="W99" s="287"/>
      <c r="X99" s="287"/>
      <c r="Y99" s="287"/>
      <c r="Z99" s="288"/>
      <c r="AA99" s="289"/>
      <c r="AB99" s="289"/>
      <c r="AC99" s="123"/>
      <c r="AD99" s="142"/>
    </row>
    <row r="100" spans="1:30" s="143" customFormat="1" ht="13.5">
      <c r="A100" s="283"/>
      <c r="B100" s="297" t="s">
        <v>631</v>
      </c>
      <c r="C100" s="285" t="s">
        <v>498</v>
      </c>
      <c r="D100" s="283">
        <v>4</v>
      </c>
      <c r="E100" s="283"/>
      <c r="F100" s="283"/>
      <c r="G100" s="283"/>
      <c r="H100" s="286"/>
      <c r="I100" s="286"/>
      <c r="J100" s="286"/>
      <c r="K100" s="286"/>
      <c r="L100" s="286"/>
      <c r="M100" s="286"/>
      <c r="N100" s="286"/>
      <c r="O100" s="286"/>
      <c r="P100" s="286"/>
      <c r="Q100" s="286"/>
      <c r="R100" s="286"/>
      <c r="S100" s="286"/>
      <c r="T100" s="286"/>
      <c r="U100" s="286"/>
      <c r="V100" s="286"/>
      <c r="W100" s="287"/>
      <c r="X100" s="287"/>
      <c r="Y100" s="287"/>
      <c r="Z100" s="288"/>
      <c r="AA100" s="289"/>
      <c r="AB100" s="289"/>
      <c r="AC100" s="123"/>
      <c r="AD100" s="142"/>
    </row>
    <row r="101" spans="1:30" s="143" customFormat="1" ht="26">
      <c r="A101" s="283"/>
      <c r="B101" s="297" t="s">
        <v>632</v>
      </c>
      <c r="C101" s="285" t="s">
        <v>501</v>
      </c>
      <c r="D101" s="283">
        <v>4</v>
      </c>
      <c r="E101" s="283"/>
      <c r="F101" s="283"/>
      <c r="G101" s="283"/>
      <c r="H101" s="286"/>
      <c r="I101" s="286"/>
      <c r="J101" s="286"/>
      <c r="K101" s="286"/>
      <c r="L101" s="286"/>
      <c r="M101" s="286"/>
      <c r="N101" s="286"/>
      <c r="O101" s="286"/>
      <c r="P101" s="286"/>
      <c r="Q101" s="286"/>
      <c r="R101" s="286"/>
      <c r="S101" s="286"/>
      <c r="T101" s="286"/>
      <c r="U101" s="286"/>
      <c r="V101" s="286"/>
      <c r="W101" s="287"/>
      <c r="X101" s="287"/>
      <c r="Y101" s="287"/>
      <c r="Z101" s="288"/>
      <c r="AA101" s="289"/>
      <c r="AB101" s="289"/>
      <c r="AC101" s="123"/>
      <c r="AD101" s="142"/>
    </row>
    <row r="102" spans="1:30" s="143" customFormat="1" ht="13.5">
      <c r="A102" s="283"/>
      <c r="B102" s="297" t="s">
        <v>633</v>
      </c>
      <c r="C102" s="285" t="s">
        <v>500</v>
      </c>
      <c r="D102" s="283">
        <v>2</v>
      </c>
      <c r="E102" s="283"/>
      <c r="F102" s="283"/>
      <c r="G102" s="283"/>
      <c r="H102" s="286"/>
      <c r="I102" s="286"/>
      <c r="J102" s="286"/>
      <c r="K102" s="286"/>
      <c r="L102" s="286"/>
      <c r="M102" s="286"/>
      <c r="N102" s="286"/>
      <c r="O102" s="286"/>
      <c r="P102" s="286"/>
      <c r="Q102" s="286"/>
      <c r="R102" s="286"/>
      <c r="S102" s="286"/>
      <c r="T102" s="286"/>
      <c r="U102" s="286"/>
      <c r="V102" s="286"/>
      <c r="W102" s="287"/>
      <c r="X102" s="287"/>
      <c r="Y102" s="287"/>
      <c r="Z102" s="288"/>
      <c r="AA102" s="289"/>
      <c r="AB102" s="289"/>
      <c r="AC102" s="123"/>
      <c r="AD102" s="142"/>
    </row>
    <row r="103" spans="1:30" s="296" customFormat="1" ht="39">
      <c r="A103" s="274">
        <v>3</v>
      </c>
      <c r="B103" s="293" t="s">
        <v>634</v>
      </c>
      <c r="C103" s="276"/>
      <c r="D103" s="274">
        <v>18</v>
      </c>
      <c r="E103" s="274" t="s">
        <v>542</v>
      </c>
      <c r="F103" s="274">
        <v>0</v>
      </c>
      <c r="G103" s="274">
        <v>0</v>
      </c>
      <c r="H103" s="277">
        <v>6360</v>
      </c>
      <c r="I103" s="277">
        <v>6360</v>
      </c>
      <c r="J103" s="277">
        <v>0</v>
      </c>
      <c r="K103" s="277">
        <v>0</v>
      </c>
      <c r="L103" s="277">
        <v>0</v>
      </c>
      <c r="M103" s="277">
        <v>0</v>
      </c>
      <c r="N103" s="277">
        <v>0</v>
      </c>
      <c r="O103" s="277">
        <v>0</v>
      </c>
      <c r="P103" s="277">
        <v>0</v>
      </c>
      <c r="Q103" s="277">
        <v>0</v>
      </c>
      <c r="R103" s="277">
        <v>0</v>
      </c>
      <c r="S103" s="277">
        <v>6360</v>
      </c>
      <c r="T103" s="277">
        <v>6360</v>
      </c>
      <c r="U103" s="277">
        <v>0</v>
      </c>
      <c r="V103" s="277">
        <v>6360</v>
      </c>
      <c r="W103" s="277"/>
      <c r="X103" s="277"/>
      <c r="Y103" s="277"/>
      <c r="Z103" s="278"/>
      <c r="AA103" s="279"/>
      <c r="AB103" s="279"/>
      <c r="AC103" s="294"/>
      <c r="AD103" s="295"/>
    </row>
    <row r="104" spans="1:30" s="143" customFormat="1" ht="13.5">
      <c r="A104" s="283"/>
      <c r="B104" s="297" t="s">
        <v>635</v>
      </c>
      <c r="C104" s="285" t="s">
        <v>539</v>
      </c>
      <c r="D104" s="283">
        <v>6</v>
      </c>
      <c r="E104" s="283"/>
      <c r="F104" s="283"/>
      <c r="G104" s="283"/>
      <c r="H104" s="286"/>
      <c r="I104" s="286"/>
      <c r="J104" s="286"/>
      <c r="K104" s="286"/>
      <c r="L104" s="286"/>
      <c r="M104" s="286"/>
      <c r="N104" s="286"/>
      <c r="O104" s="286"/>
      <c r="P104" s="286"/>
      <c r="Q104" s="286"/>
      <c r="R104" s="286"/>
      <c r="S104" s="286"/>
      <c r="T104" s="286"/>
      <c r="U104" s="286"/>
      <c r="V104" s="286"/>
      <c r="W104" s="287"/>
      <c r="X104" s="287"/>
      <c r="Y104" s="287"/>
      <c r="Z104" s="288"/>
      <c r="AA104" s="289"/>
      <c r="AB104" s="289"/>
      <c r="AC104" s="123"/>
      <c r="AD104" s="142"/>
    </row>
    <row r="105" spans="1:30" s="143" customFormat="1" ht="26">
      <c r="A105" s="283"/>
      <c r="B105" s="297" t="s">
        <v>636</v>
      </c>
      <c r="C105" s="285" t="s">
        <v>497</v>
      </c>
      <c r="D105" s="283">
        <v>6</v>
      </c>
      <c r="E105" s="283"/>
      <c r="F105" s="283"/>
      <c r="G105" s="283"/>
      <c r="H105" s="286"/>
      <c r="I105" s="286"/>
      <c r="J105" s="286"/>
      <c r="K105" s="286"/>
      <c r="L105" s="286"/>
      <c r="M105" s="286"/>
      <c r="N105" s="286"/>
      <c r="O105" s="286"/>
      <c r="P105" s="286"/>
      <c r="Q105" s="286"/>
      <c r="R105" s="286"/>
      <c r="S105" s="286"/>
      <c r="T105" s="286"/>
      <c r="U105" s="286"/>
      <c r="V105" s="286"/>
      <c r="W105" s="287"/>
      <c r="X105" s="287"/>
      <c r="Y105" s="287"/>
      <c r="Z105" s="288"/>
      <c r="AA105" s="289"/>
      <c r="AB105" s="289"/>
      <c r="AC105" s="123"/>
      <c r="AD105" s="142"/>
    </row>
    <row r="106" spans="1:30" s="143" customFormat="1" ht="26">
      <c r="A106" s="283"/>
      <c r="B106" s="297" t="s">
        <v>637</v>
      </c>
      <c r="C106" s="285" t="s">
        <v>499</v>
      </c>
      <c r="D106" s="283">
        <v>2</v>
      </c>
      <c r="E106" s="283"/>
      <c r="F106" s="283"/>
      <c r="G106" s="283"/>
      <c r="H106" s="286"/>
      <c r="I106" s="286"/>
      <c r="J106" s="286"/>
      <c r="K106" s="286"/>
      <c r="L106" s="286"/>
      <c r="M106" s="286"/>
      <c r="N106" s="286"/>
      <c r="O106" s="286"/>
      <c r="P106" s="286"/>
      <c r="Q106" s="286"/>
      <c r="R106" s="286"/>
      <c r="S106" s="286"/>
      <c r="T106" s="286"/>
      <c r="U106" s="286"/>
      <c r="V106" s="286"/>
      <c r="W106" s="287"/>
      <c r="X106" s="287"/>
      <c r="Y106" s="287"/>
      <c r="Z106" s="288"/>
      <c r="AA106" s="289"/>
      <c r="AB106" s="289"/>
      <c r="AC106" s="123"/>
      <c r="AD106" s="142"/>
    </row>
    <row r="107" spans="1:30" s="143" customFormat="1" ht="13.5">
      <c r="A107" s="283"/>
      <c r="B107" s="297" t="s">
        <v>638</v>
      </c>
      <c r="C107" s="285" t="s">
        <v>496</v>
      </c>
      <c r="D107" s="283">
        <v>4</v>
      </c>
      <c r="E107" s="283"/>
      <c r="F107" s="283"/>
      <c r="G107" s="283"/>
      <c r="H107" s="286"/>
      <c r="I107" s="286"/>
      <c r="J107" s="286"/>
      <c r="K107" s="286"/>
      <c r="L107" s="286"/>
      <c r="M107" s="286"/>
      <c r="N107" s="286"/>
      <c r="O107" s="286"/>
      <c r="P107" s="286"/>
      <c r="Q107" s="286"/>
      <c r="R107" s="286"/>
      <c r="S107" s="286"/>
      <c r="T107" s="286"/>
      <c r="U107" s="286"/>
      <c r="V107" s="286"/>
      <c r="W107" s="287"/>
      <c r="X107" s="287"/>
      <c r="Y107" s="287"/>
      <c r="Z107" s="288"/>
      <c r="AA107" s="289"/>
      <c r="AB107" s="289"/>
      <c r="AC107" s="123"/>
      <c r="AD107" s="142"/>
    </row>
    <row r="108" spans="1:30" s="242" customFormat="1" ht="15" customHeight="1">
      <c r="A108" s="238" t="s">
        <v>546</v>
      </c>
      <c r="B108" s="228" t="s">
        <v>574</v>
      </c>
      <c r="C108" s="239"/>
      <c r="D108" s="222">
        <f>D109+D115</f>
        <v>47</v>
      </c>
      <c r="E108" s="222"/>
      <c r="F108" s="222">
        <f t="shared" ref="F108:G108" si="26">F109+F115</f>
        <v>0</v>
      </c>
      <c r="G108" s="222">
        <f t="shared" si="26"/>
        <v>0</v>
      </c>
      <c r="H108" s="225">
        <f>H109+H115</f>
        <v>21420</v>
      </c>
      <c r="I108" s="225">
        <f t="shared" ref="I108:V108" si="27">I109+I115</f>
        <v>21420</v>
      </c>
      <c r="J108" s="225">
        <f t="shared" si="27"/>
        <v>0</v>
      </c>
      <c r="K108" s="225">
        <f t="shared" si="27"/>
        <v>0</v>
      </c>
      <c r="L108" s="225">
        <f t="shared" si="27"/>
        <v>0</v>
      </c>
      <c r="M108" s="225">
        <f t="shared" si="27"/>
        <v>0</v>
      </c>
      <c r="N108" s="225">
        <f t="shared" si="27"/>
        <v>0</v>
      </c>
      <c r="O108" s="225">
        <f t="shared" si="27"/>
        <v>0</v>
      </c>
      <c r="P108" s="225">
        <f t="shared" si="27"/>
        <v>0</v>
      </c>
      <c r="Q108" s="225">
        <f t="shared" si="27"/>
        <v>0</v>
      </c>
      <c r="R108" s="225">
        <f t="shared" si="27"/>
        <v>0</v>
      </c>
      <c r="S108" s="225">
        <f t="shared" si="27"/>
        <v>21420</v>
      </c>
      <c r="T108" s="225">
        <f t="shared" si="27"/>
        <v>21420</v>
      </c>
      <c r="U108" s="225">
        <f t="shared" si="27"/>
        <v>0</v>
      </c>
      <c r="V108" s="225">
        <f t="shared" si="27"/>
        <v>21420</v>
      </c>
      <c r="W108" s="243"/>
      <c r="X108" s="243"/>
      <c r="Y108" s="243"/>
      <c r="Z108" s="244"/>
      <c r="AA108" s="245"/>
      <c r="AB108" s="245"/>
      <c r="AC108" s="248"/>
      <c r="AD108" s="241"/>
    </row>
    <row r="109" spans="1:30">
      <c r="A109" s="213"/>
      <c r="B109" s="228" t="s">
        <v>451</v>
      </c>
      <c r="C109" s="239"/>
      <c r="D109" s="222">
        <f>D110</f>
        <v>19</v>
      </c>
      <c r="E109" s="222"/>
      <c r="F109" s="222">
        <f t="shared" ref="F109:V109" si="28">F110</f>
        <v>0</v>
      </c>
      <c r="G109" s="222">
        <f t="shared" si="28"/>
        <v>0</v>
      </c>
      <c r="H109" s="225">
        <f t="shared" si="28"/>
        <v>11400</v>
      </c>
      <c r="I109" s="225">
        <f t="shared" si="28"/>
        <v>11400</v>
      </c>
      <c r="J109" s="225">
        <f t="shared" si="28"/>
        <v>0</v>
      </c>
      <c r="K109" s="225">
        <f t="shared" si="28"/>
        <v>0</v>
      </c>
      <c r="L109" s="225">
        <f t="shared" si="28"/>
        <v>0</v>
      </c>
      <c r="M109" s="225">
        <f t="shared" si="28"/>
        <v>0</v>
      </c>
      <c r="N109" s="225">
        <f t="shared" si="28"/>
        <v>0</v>
      </c>
      <c r="O109" s="225">
        <f t="shared" si="28"/>
        <v>0</v>
      </c>
      <c r="P109" s="225">
        <f t="shared" si="28"/>
        <v>0</v>
      </c>
      <c r="Q109" s="225">
        <f t="shared" si="28"/>
        <v>0</v>
      </c>
      <c r="R109" s="225">
        <f t="shared" si="28"/>
        <v>0</v>
      </c>
      <c r="S109" s="225">
        <f t="shared" si="28"/>
        <v>11400</v>
      </c>
      <c r="T109" s="225">
        <f t="shared" si="28"/>
        <v>11400</v>
      </c>
      <c r="U109" s="225">
        <f t="shared" si="28"/>
        <v>0</v>
      </c>
      <c r="V109" s="225">
        <f t="shared" si="28"/>
        <v>11400</v>
      </c>
      <c r="W109" s="243"/>
      <c r="X109" s="243"/>
      <c r="Y109" s="243"/>
      <c r="Z109" s="244"/>
      <c r="AA109" s="245"/>
      <c r="AB109" s="245"/>
      <c r="AC109" s="246"/>
    </row>
    <row r="110" spans="1:30" s="296" customFormat="1" ht="39">
      <c r="A110" s="274">
        <v>1</v>
      </c>
      <c r="B110" s="293" t="s">
        <v>639</v>
      </c>
      <c r="C110" s="276"/>
      <c r="D110" s="274">
        <v>19</v>
      </c>
      <c r="E110" s="274" t="s">
        <v>542</v>
      </c>
      <c r="F110" s="274">
        <v>0</v>
      </c>
      <c r="G110" s="274">
        <v>0</v>
      </c>
      <c r="H110" s="277">
        <v>11400</v>
      </c>
      <c r="I110" s="277">
        <v>11400</v>
      </c>
      <c r="J110" s="277">
        <v>0</v>
      </c>
      <c r="K110" s="277">
        <v>0</v>
      </c>
      <c r="L110" s="277">
        <v>0</v>
      </c>
      <c r="M110" s="277">
        <v>0</v>
      </c>
      <c r="N110" s="277">
        <v>0</v>
      </c>
      <c r="O110" s="277">
        <v>0</v>
      </c>
      <c r="P110" s="277">
        <v>0</v>
      </c>
      <c r="Q110" s="277">
        <v>0</v>
      </c>
      <c r="R110" s="277">
        <v>0</v>
      </c>
      <c r="S110" s="277">
        <v>11400</v>
      </c>
      <c r="T110" s="277">
        <v>11400</v>
      </c>
      <c r="U110" s="277">
        <v>0</v>
      </c>
      <c r="V110" s="277">
        <v>11400</v>
      </c>
      <c r="W110" s="277"/>
      <c r="X110" s="277"/>
      <c r="Y110" s="277"/>
      <c r="Z110" s="278"/>
      <c r="AA110" s="279"/>
      <c r="AB110" s="279"/>
      <c r="AC110" s="294"/>
      <c r="AD110" s="295"/>
    </row>
    <row r="111" spans="1:30" s="143" customFormat="1" ht="26">
      <c r="A111" s="283"/>
      <c r="B111" s="297" t="s">
        <v>640</v>
      </c>
      <c r="C111" s="285" t="s">
        <v>506</v>
      </c>
      <c r="D111" s="283">
        <v>5</v>
      </c>
      <c r="E111" s="283"/>
      <c r="F111" s="283"/>
      <c r="G111" s="283"/>
      <c r="H111" s="286"/>
      <c r="I111" s="286"/>
      <c r="J111" s="286"/>
      <c r="K111" s="286"/>
      <c r="L111" s="286"/>
      <c r="M111" s="286"/>
      <c r="N111" s="286"/>
      <c r="O111" s="286"/>
      <c r="P111" s="286"/>
      <c r="Q111" s="286"/>
      <c r="R111" s="286"/>
      <c r="S111" s="286"/>
      <c r="T111" s="286"/>
      <c r="U111" s="286"/>
      <c r="V111" s="286"/>
      <c r="W111" s="287"/>
      <c r="X111" s="287"/>
      <c r="Y111" s="287"/>
      <c r="Z111" s="288"/>
      <c r="AA111" s="289"/>
      <c r="AB111" s="289"/>
      <c r="AC111" s="123"/>
      <c r="AD111" s="142"/>
    </row>
    <row r="112" spans="1:30" s="143" customFormat="1" ht="26">
      <c r="A112" s="283"/>
      <c r="B112" s="297" t="s">
        <v>641</v>
      </c>
      <c r="C112" s="285" t="s">
        <v>506</v>
      </c>
      <c r="D112" s="283">
        <v>6</v>
      </c>
      <c r="E112" s="283"/>
      <c r="F112" s="283"/>
      <c r="G112" s="283"/>
      <c r="H112" s="286"/>
      <c r="I112" s="286"/>
      <c r="J112" s="286"/>
      <c r="K112" s="286"/>
      <c r="L112" s="286"/>
      <c r="M112" s="286"/>
      <c r="N112" s="286"/>
      <c r="O112" s="286"/>
      <c r="P112" s="286"/>
      <c r="Q112" s="286"/>
      <c r="R112" s="286"/>
      <c r="S112" s="286"/>
      <c r="T112" s="286"/>
      <c r="U112" s="286"/>
      <c r="V112" s="286"/>
      <c r="W112" s="287"/>
      <c r="X112" s="287"/>
      <c r="Y112" s="287"/>
      <c r="Z112" s="288"/>
      <c r="AA112" s="289"/>
      <c r="AB112" s="289"/>
      <c r="AC112" s="123"/>
      <c r="AD112" s="142"/>
    </row>
    <row r="113" spans="1:30" s="143" customFormat="1" ht="13.5">
      <c r="A113" s="283"/>
      <c r="B113" s="297" t="s">
        <v>642</v>
      </c>
      <c r="C113" s="285" t="s">
        <v>509</v>
      </c>
      <c r="D113" s="283">
        <v>3</v>
      </c>
      <c r="E113" s="283"/>
      <c r="F113" s="283"/>
      <c r="G113" s="283"/>
      <c r="H113" s="286"/>
      <c r="I113" s="286"/>
      <c r="J113" s="286"/>
      <c r="K113" s="286"/>
      <c r="L113" s="286"/>
      <c r="M113" s="286"/>
      <c r="N113" s="286"/>
      <c r="O113" s="286"/>
      <c r="P113" s="286"/>
      <c r="Q113" s="286"/>
      <c r="R113" s="286"/>
      <c r="S113" s="286"/>
      <c r="T113" s="286"/>
      <c r="U113" s="286"/>
      <c r="V113" s="286"/>
      <c r="W113" s="287"/>
      <c r="X113" s="287"/>
      <c r="Y113" s="287"/>
      <c r="Z113" s="288"/>
      <c r="AA113" s="289"/>
      <c r="AB113" s="289"/>
      <c r="AC113" s="123"/>
      <c r="AD113" s="142"/>
    </row>
    <row r="114" spans="1:30" s="143" customFormat="1" ht="13.5">
      <c r="A114" s="283"/>
      <c r="B114" s="297" t="s">
        <v>643</v>
      </c>
      <c r="C114" s="285" t="s">
        <v>510</v>
      </c>
      <c r="D114" s="283">
        <v>5</v>
      </c>
      <c r="E114" s="283"/>
      <c r="F114" s="283"/>
      <c r="G114" s="283"/>
      <c r="H114" s="286"/>
      <c r="I114" s="286"/>
      <c r="J114" s="286"/>
      <c r="K114" s="286"/>
      <c r="L114" s="286"/>
      <c r="M114" s="286"/>
      <c r="N114" s="286"/>
      <c r="O114" s="286"/>
      <c r="P114" s="286"/>
      <c r="Q114" s="286"/>
      <c r="R114" s="286"/>
      <c r="S114" s="286"/>
      <c r="T114" s="286"/>
      <c r="U114" s="286"/>
      <c r="V114" s="286"/>
      <c r="W114" s="287"/>
      <c r="X114" s="287"/>
      <c r="Y114" s="287"/>
      <c r="Z114" s="288"/>
      <c r="AA114" s="289"/>
      <c r="AB114" s="289"/>
      <c r="AC114" s="123"/>
      <c r="AD114" s="142"/>
    </row>
    <row r="115" spans="1:30" s="237" customFormat="1">
      <c r="A115" s="222"/>
      <c r="B115" s="228" t="s">
        <v>452</v>
      </c>
      <c r="C115" s="258"/>
      <c r="D115" s="222">
        <f>D116</f>
        <v>28</v>
      </c>
      <c r="E115" s="222" t="str">
        <f t="shared" ref="E115:V115" si="29">E116</f>
        <v>2017-2019</v>
      </c>
      <c r="F115" s="222">
        <f t="shared" si="29"/>
        <v>0</v>
      </c>
      <c r="G115" s="222">
        <f t="shared" si="29"/>
        <v>0</v>
      </c>
      <c r="H115" s="225">
        <f t="shared" si="29"/>
        <v>10020</v>
      </c>
      <c r="I115" s="225">
        <f t="shared" si="29"/>
        <v>10020</v>
      </c>
      <c r="J115" s="225">
        <f t="shared" si="29"/>
        <v>0</v>
      </c>
      <c r="K115" s="225">
        <f t="shared" si="29"/>
        <v>0</v>
      </c>
      <c r="L115" s="225">
        <f t="shared" si="29"/>
        <v>0</v>
      </c>
      <c r="M115" s="225">
        <f t="shared" si="29"/>
        <v>0</v>
      </c>
      <c r="N115" s="225">
        <f t="shared" si="29"/>
        <v>0</v>
      </c>
      <c r="O115" s="225">
        <f t="shared" si="29"/>
        <v>0</v>
      </c>
      <c r="P115" s="225">
        <f t="shared" si="29"/>
        <v>0</v>
      </c>
      <c r="Q115" s="225">
        <f t="shared" si="29"/>
        <v>0</v>
      </c>
      <c r="R115" s="225">
        <f t="shared" si="29"/>
        <v>0</v>
      </c>
      <c r="S115" s="225">
        <f t="shared" si="29"/>
        <v>10020</v>
      </c>
      <c r="T115" s="225">
        <f t="shared" si="29"/>
        <v>10020</v>
      </c>
      <c r="U115" s="225">
        <f t="shared" si="29"/>
        <v>0</v>
      </c>
      <c r="V115" s="225">
        <f t="shared" si="29"/>
        <v>10020</v>
      </c>
      <c r="W115" s="225"/>
      <c r="X115" s="225"/>
      <c r="Y115" s="225"/>
      <c r="Z115" s="226"/>
      <c r="AA115" s="227"/>
      <c r="AB115" s="227"/>
      <c r="AC115" s="221"/>
      <c r="AD115" s="236"/>
    </row>
    <row r="116" spans="1:30" s="296" customFormat="1" ht="52">
      <c r="A116" s="274">
        <v>2</v>
      </c>
      <c r="B116" s="293" t="s">
        <v>644</v>
      </c>
      <c r="C116" s="276"/>
      <c r="D116" s="274">
        <v>28</v>
      </c>
      <c r="E116" s="274" t="s">
        <v>542</v>
      </c>
      <c r="F116" s="274">
        <v>0</v>
      </c>
      <c r="G116" s="274">
        <v>0</v>
      </c>
      <c r="H116" s="277">
        <v>10020</v>
      </c>
      <c r="I116" s="277">
        <v>10020</v>
      </c>
      <c r="J116" s="277">
        <v>0</v>
      </c>
      <c r="K116" s="277">
        <v>0</v>
      </c>
      <c r="L116" s="277">
        <v>0</v>
      </c>
      <c r="M116" s="277">
        <v>0</v>
      </c>
      <c r="N116" s="277">
        <v>0</v>
      </c>
      <c r="O116" s="277">
        <v>0</v>
      </c>
      <c r="P116" s="277">
        <v>0</v>
      </c>
      <c r="Q116" s="277">
        <v>0</v>
      </c>
      <c r="R116" s="277">
        <v>0</v>
      </c>
      <c r="S116" s="277">
        <v>10020</v>
      </c>
      <c r="T116" s="277">
        <v>10020</v>
      </c>
      <c r="U116" s="277">
        <v>0</v>
      </c>
      <c r="V116" s="277">
        <v>10020</v>
      </c>
      <c r="W116" s="277"/>
      <c r="X116" s="277"/>
      <c r="Y116" s="277"/>
      <c r="Z116" s="278"/>
      <c r="AA116" s="279"/>
      <c r="AB116" s="279"/>
      <c r="AC116" s="294"/>
      <c r="AD116" s="295"/>
    </row>
    <row r="117" spans="1:30" s="143" customFormat="1" ht="13.5">
      <c r="A117" s="283"/>
      <c r="B117" s="297" t="s">
        <v>645</v>
      </c>
      <c r="C117" s="285" t="s">
        <v>508</v>
      </c>
      <c r="D117" s="283">
        <v>1</v>
      </c>
      <c r="E117" s="283"/>
      <c r="F117" s="283"/>
      <c r="G117" s="283"/>
      <c r="H117" s="286"/>
      <c r="I117" s="286"/>
      <c r="J117" s="286"/>
      <c r="K117" s="286"/>
      <c r="L117" s="286"/>
      <c r="M117" s="286"/>
      <c r="N117" s="286"/>
      <c r="O117" s="286"/>
      <c r="P117" s="286"/>
      <c r="Q117" s="286"/>
      <c r="R117" s="286"/>
      <c r="S117" s="286"/>
      <c r="T117" s="286"/>
      <c r="U117" s="286"/>
      <c r="V117" s="286"/>
      <c r="W117" s="287"/>
      <c r="X117" s="287"/>
      <c r="Y117" s="287"/>
      <c r="Z117" s="288"/>
      <c r="AA117" s="289"/>
      <c r="AB117" s="289"/>
      <c r="AC117" s="123"/>
      <c r="AD117" s="142"/>
    </row>
    <row r="118" spans="1:30" s="143" customFormat="1" ht="13.5">
      <c r="A118" s="283"/>
      <c r="B118" s="297" t="s">
        <v>646</v>
      </c>
      <c r="C118" s="285" t="s">
        <v>508</v>
      </c>
      <c r="D118" s="283">
        <v>2</v>
      </c>
      <c r="E118" s="283"/>
      <c r="F118" s="283"/>
      <c r="G118" s="283"/>
      <c r="H118" s="286"/>
      <c r="I118" s="286"/>
      <c r="J118" s="286"/>
      <c r="K118" s="286"/>
      <c r="L118" s="286"/>
      <c r="M118" s="286"/>
      <c r="N118" s="286"/>
      <c r="O118" s="286"/>
      <c r="P118" s="286"/>
      <c r="Q118" s="286"/>
      <c r="R118" s="286"/>
      <c r="S118" s="286"/>
      <c r="T118" s="286"/>
      <c r="U118" s="286"/>
      <c r="V118" s="286"/>
      <c r="W118" s="287"/>
      <c r="X118" s="287"/>
      <c r="Y118" s="287"/>
      <c r="Z118" s="288"/>
      <c r="AA118" s="289"/>
      <c r="AB118" s="289"/>
      <c r="AC118" s="123"/>
      <c r="AD118" s="142"/>
    </row>
    <row r="119" spans="1:30" s="143" customFormat="1" ht="13.5">
      <c r="A119" s="283"/>
      <c r="B119" s="297" t="s">
        <v>647</v>
      </c>
      <c r="C119" s="285" t="s">
        <v>507</v>
      </c>
      <c r="D119" s="283">
        <v>2</v>
      </c>
      <c r="E119" s="283"/>
      <c r="F119" s="283"/>
      <c r="G119" s="283"/>
      <c r="H119" s="286"/>
      <c r="I119" s="286"/>
      <c r="J119" s="286"/>
      <c r="K119" s="286"/>
      <c r="L119" s="286"/>
      <c r="M119" s="286"/>
      <c r="N119" s="286"/>
      <c r="O119" s="286"/>
      <c r="P119" s="286"/>
      <c r="Q119" s="286"/>
      <c r="R119" s="286"/>
      <c r="S119" s="286"/>
      <c r="T119" s="286"/>
      <c r="U119" s="286"/>
      <c r="V119" s="286"/>
      <c r="W119" s="287"/>
      <c r="X119" s="287"/>
      <c r="Y119" s="287"/>
      <c r="Z119" s="288"/>
      <c r="AA119" s="289"/>
      <c r="AB119" s="289"/>
      <c r="AC119" s="123"/>
      <c r="AD119" s="142"/>
    </row>
    <row r="120" spans="1:30" s="143" customFormat="1" ht="13.5">
      <c r="A120" s="283"/>
      <c r="B120" s="297" t="s">
        <v>648</v>
      </c>
      <c r="C120" s="285" t="s">
        <v>504</v>
      </c>
      <c r="D120" s="283">
        <v>6</v>
      </c>
      <c r="E120" s="283"/>
      <c r="F120" s="283"/>
      <c r="G120" s="283"/>
      <c r="H120" s="286"/>
      <c r="I120" s="286"/>
      <c r="J120" s="286"/>
      <c r="K120" s="286"/>
      <c r="L120" s="286"/>
      <c r="M120" s="286"/>
      <c r="N120" s="286"/>
      <c r="O120" s="286"/>
      <c r="P120" s="286"/>
      <c r="Q120" s="286"/>
      <c r="R120" s="286"/>
      <c r="S120" s="286"/>
      <c r="T120" s="286"/>
      <c r="U120" s="286"/>
      <c r="V120" s="286"/>
      <c r="W120" s="287"/>
      <c r="X120" s="287"/>
      <c r="Y120" s="287"/>
      <c r="Z120" s="288"/>
      <c r="AA120" s="289"/>
      <c r="AB120" s="289"/>
      <c r="AC120" s="123"/>
      <c r="AD120" s="142"/>
    </row>
    <row r="121" spans="1:30" s="143" customFormat="1" ht="13.5">
      <c r="A121" s="283"/>
      <c r="B121" s="297" t="s">
        <v>649</v>
      </c>
      <c r="C121" s="285" t="s">
        <v>502</v>
      </c>
      <c r="D121" s="283">
        <v>3</v>
      </c>
      <c r="E121" s="283"/>
      <c r="F121" s="283"/>
      <c r="G121" s="283"/>
      <c r="H121" s="286"/>
      <c r="I121" s="286"/>
      <c r="J121" s="286"/>
      <c r="K121" s="286"/>
      <c r="L121" s="286"/>
      <c r="M121" s="286"/>
      <c r="N121" s="286"/>
      <c r="O121" s="286"/>
      <c r="P121" s="286"/>
      <c r="Q121" s="286"/>
      <c r="R121" s="286"/>
      <c r="S121" s="286"/>
      <c r="T121" s="286"/>
      <c r="U121" s="286"/>
      <c r="V121" s="286"/>
      <c r="W121" s="287"/>
      <c r="X121" s="287"/>
      <c r="Y121" s="287"/>
      <c r="Z121" s="288"/>
      <c r="AA121" s="289"/>
      <c r="AB121" s="289"/>
      <c r="AC121" s="123"/>
      <c r="AD121" s="142"/>
    </row>
    <row r="122" spans="1:30" s="143" customFormat="1" ht="26">
      <c r="A122" s="283"/>
      <c r="B122" s="297" t="s">
        <v>650</v>
      </c>
      <c r="C122" s="285" t="s">
        <v>503</v>
      </c>
      <c r="D122" s="283">
        <v>4</v>
      </c>
      <c r="E122" s="283"/>
      <c r="F122" s="283"/>
      <c r="G122" s="283"/>
      <c r="H122" s="286"/>
      <c r="I122" s="286"/>
      <c r="J122" s="286"/>
      <c r="K122" s="286"/>
      <c r="L122" s="286"/>
      <c r="M122" s="286"/>
      <c r="N122" s="286"/>
      <c r="O122" s="286"/>
      <c r="P122" s="286"/>
      <c r="Q122" s="286"/>
      <c r="R122" s="286"/>
      <c r="S122" s="286"/>
      <c r="T122" s="286"/>
      <c r="U122" s="286"/>
      <c r="V122" s="286"/>
      <c r="W122" s="287"/>
      <c r="X122" s="287"/>
      <c r="Y122" s="287"/>
      <c r="Z122" s="288"/>
      <c r="AA122" s="289"/>
      <c r="AB122" s="289"/>
      <c r="AC122" s="123"/>
      <c r="AD122" s="142"/>
    </row>
    <row r="123" spans="1:30" s="143" customFormat="1" ht="13.5">
      <c r="A123" s="283"/>
      <c r="B123" s="297" t="s">
        <v>651</v>
      </c>
      <c r="C123" s="285" t="s">
        <v>505</v>
      </c>
      <c r="D123" s="283">
        <v>10</v>
      </c>
      <c r="E123" s="283"/>
      <c r="F123" s="283"/>
      <c r="G123" s="283"/>
      <c r="H123" s="286"/>
      <c r="I123" s="286"/>
      <c r="J123" s="286"/>
      <c r="K123" s="286"/>
      <c r="L123" s="286"/>
      <c r="M123" s="286"/>
      <c r="N123" s="286"/>
      <c r="O123" s="286"/>
      <c r="P123" s="286"/>
      <c r="Q123" s="286"/>
      <c r="R123" s="286"/>
      <c r="S123" s="286"/>
      <c r="T123" s="286"/>
      <c r="U123" s="286"/>
      <c r="V123" s="286"/>
      <c r="W123" s="287"/>
      <c r="X123" s="287"/>
      <c r="Y123" s="287"/>
      <c r="Z123" s="288"/>
      <c r="AA123" s="289"/>
      <c r="AB123" s="289"/>
      <c r="AC123" s="123"/>
      <c r="AD123" s="142"/>
    </row>
    <row r="124" spans="1:30" s="242" customFormat="1" ht="15.75" customHeight="1">
      <c r="A124" s="238" t="s">
        <v>547</v>
      </c>
      <c r="B124" s="228" t="s">
        <v>576</v>
      </c>
      <c r="C124" s="239"/>
      <c r="D124" s="222">
        <f>D125+D135</f>
        <v>50</v>
      </c>
      <c r="E124" s="222"/>
      <c r="F124" s="222">
        <f t="shared" ref="F124:G124" si="30">F125+F135</f>
        <v>0</v>
      </c>
      <c r="G124" s="222">
        <f t="shared" si="30"/>
        <v>0</v>
      </c>
      <c r="H124" s="225">
        <f>H125+H135</f>
        <v>29170</v>
      </c>
      <c r="I124" s="225">
        <f t="shared" ref="I124:V124" si="31">I125+I135</f>
        <v>29170</v>
      </c>
      <c r="J124" s="225">
        <f t="shared" si="31"/>
        <v>0</v>
      </c>
      <c r="K124" s="225">
        <f t="shared" si="31"/>
        <v>0</v>
      </c>
      <c r="L124" s="225">
        <f t="shared" si="31"/>
        <v>0</v>
      </c>
      <c r="M124" s="225">
        <f t="shared" si="31"/>
        <v>0</v>
      </c>
      <c r="N124" s="225">
        <f t="shared" si="31"/>
        <v>0</v>
      </c>
      <c r="O124" s="225">
        <f t="shared" si="31"/>
        <v>0</v>
      </c>
      <c r="P124" s="225">
        <f t="shared" si="31"/>
        <v>0</v>
      </c>
      <c r="Q124" s="225">
        <f t="shared" si="31"/>
        <v>0</v>
      </c>
      <c r="R124" s="225">
        <f t="shared" si="31"/>
        <v>0</v>
      </c>
      <c r="S124" s="225">
        <f t="shared" si="31"/>
        <v>29170</v>
      </c>
      <c r="T124" s="225">
        <f t="shared" si="31"/>
        <v>29170</v>
      </c>
      <c r="U124" s="225">
        <f t="shared" si="31"/>
        <v>0</v>
      </c>
      <c r="V124" s="225">
        <f t="shared" si="31"/>
        <v>29170</v>
      </c>
      <c r="W124" s="243"/>
      <c r="X124" s="243"/>
      <c r="Y124" s="243"/>
      <c r="Z124" s="244"/>
      <c r="AA124" s="245"/>
      <c r="AB124" s="245"/>
      <c r="AC124" s="248"/>
      <c r="AD124" s="241"/>
    </row>
    <row r="125" spans="1:30">
      <c r="A125" s="272"/>
      <c r="B125" s="228" t="s">
        <v>451</v>
      </c>
      <c r="C125" s="239"/>
      <c r="D125" s="222">
        <f>D126+D130</f>
        <v>25</v>
      </c>
      <c r="E125" s="222"/>
      <c r="F125" s="222">
        <f t="shared" ref="F125:V125" si="32">F126+F130</f>
        <v>0</v>
      </c>
      <c r="G125" s="222">
        <f t="shared" si="32"/>
        <v>0</v>
      </c>
      <c r="H125" s="225">
        <f t="shared" si="32"/>
        <v>18070</v>
      </c>
      <c r="I125" s="225">
        <f t="shared" si="32"/>
        <v>18070</v>
      </c>
      <c r="J125" s="225">
        <f t="shared" si="32"/>
        <v>0</v>
      </c>
      <c r="K125" s="225">
        <f t="shared" si="32"/>
        <v>0</v>
      </c>
      <c r="L125" s="225">
        <f t="shared" si="32"/>
        <v>0</v>
      </c>
      <c r="M125" s="225">
        <f t="shared" si="32"/>
        <v>0</v>
      </c>
      <c r="N125" s="225">
        <f t="shared" si="32"/>
        <v>0</v>
      </c>
      <c r="O125" s="225">
        <f t="shared" si="32"/>
        <v>0</v>
      </c>
      <c r="P125" s="225">
        <f t="shared" si="32"/>
        <v>0</v>
      </c>
      <c r="Q125" s="225">
        <f t="shared" si="32"/>
        <v>0</v>
      </c>
      <c r="R125" s="225">
        <f t="shared" si="32"/>
        <v>0</v>
      </c>
      <c r="S125" s="225">
        <f t="shared" si="32"/>
        <v>18070</v>
      </c>
      <c r="T125" s="225">
        <f t="shared" si="32"/>
        <v>18070</v>
      </c>
      <c r="U125" s="225">
        <f t="shared" si="32"/>
        <v>0</v>
      </c>
      <c r="V125" s="225">
        <f t="shared" si="32"/>
        <v>18070</v>
      </c>
      <c r="W125" s="243"/>
      <c r="X125" s="243"/>
      <c r="Y125" s="243"/>
      <c r="Z125" s="244"/>
      <c r="AA125" s="245"/>
      <c r="AB125" s="245"/>
      <c r="AC125" s="273"/>
    </row>
    <row r="126" spans="1:30" s="296" customFormat="1" ht="26">
      <c r="A126" s="274">
        <v>1</v>
      </c>
      <c r="B126" s="293" t="s">
        <v>690</v>
      </c>
      <c r="C126" s="276"/>
      <c r="D126" s="274">
        <v>12</v>
      </c>
      <c r="E126" s="274" t="s">
        <v>542</v>
      </c>
      <c r="F126" s="274">
        <v>0</v>
      </c>
      <c r="G126" s="274">
        <v>0</v>
      </c>
      <c r="H126" s="277">
        <v>8580</v>
      </c>
      <c r="I126" s="277">
        <v>8580</v>
      </c>
      <c r="J126" s="277">
        <v>0</v>
      </c>
      <c r="K126" s="277">
        <v>0</v>
      </c>
      <c r="L126" s="277">
        <v>0</v>
      </c>
      <c r="M126" s="277">
        <v>0</v>
      </c>
      <c r="N126" s="277">
        <v>0</v>
      </c>
      <c r="O126" s="277">
        <v>0</v>
      </c>
      <c r="P126" s="277">
        <v>0</v>
      </c>
      <c r="Q126" s="277">
        <v>0</v>
      </c>
      <c r="R126" s="277">
        <v>0</v>
      </c>
      <c r="S126" s="277">
        <v>8580</v>
      </c>
      <c r="T126" s="277">
        <v>8580</v>
      </c>
      <c r="U126" s="277">
        <v>0</v>
      </c>
      <c r="V126" s="277">
        <v>8580</v>
      </c>
      <c r="W126" s="277"/>
      <c r="X126" s="277"/>
      <c r="Y126" s="277"/>
      <c r="Z126" s="278"/>
      <c r="AA126" s="279"/>
      <c r="AB126" s="279"/>
      <c r="AC126" s="294"/>
      <c r="AD126" s="295"/>
    </row>
    <row r="127" spans="1:30" s="143" customFormat="1" ht="13.5">
      <c r="A127" s="283"/>
      <c r="B127" s="297" t="s">
        <v>691</v>
      </c>
      <c r="C127" s="285" t="s">
        <v>525</v>
      </c>
      <c r="D127" s="283">
        <v>6</v>
      </c>
      <c r="E127" s="283"/>
      <c r="F127" s="283"/>
      <c r="G127" s="283"/>
      <c r="H127" s="286"/>
      <c r="I127" s="286"/>
      <c r="J127" s="286"/>
      <c r="K127" s="286"/>
      <c r="L127" s="286"/>
      <c r="M127" s="286"/>
      <c r="N127" s="286"/>
      <c r="O127" s="286"/>
      <c r="P127" s="286"/>
      <c r="Q127" s="286"/>
      <c r="R127" s="286"/>
      <c r="S127" s="286"/>
      <c r="T127" s="286"/>
      <c r="U127" s="286"/>
      <c r="V127" s="286"/>
      <c r="W127" s="287"/>
      <c r="X127" s="287"/>
      <c r="Y127" s="287"/>
      <c r="Z127" s="288"/>
      <c r="AA127" s="289"/>
      <c r="AB127" s="289"/>
      <c r="AC127" s="123"/>
      <c r="AD127" s="142"/>
    </row>
    <row r="128" spans="1:30" s="143" customFormat="1" ht="26">
      <c r="A128" s="283"/>
      <c r="B128" s="297" t="s">
        <v>692</v>
      </c>
      <c r="C128" s="285" t="s">
        <v>526</v>
      </c>
      <c r="D128" s="283">
        <v>3</v>
      </c>
      <c r="E128" s="283"/>
      <c r="F128" s="283"/>
      <c r="G128" s="283"/>
      <c r="H128" s="286"/>
      <c r="I128" s="286"/>
      <c r="J128" s="286"/>
      <c r="K128" s="286"/>
      <c r="L128" s="286"/>
      <c r="M128" s="286"/>
      <c r="N128" s="286"/>
      <c r="O128" s="286"/>
      <c r="P128" s="286"/>
      <c r="Q128" s="286"/>
      <c r="R128" s="286"/>
      <c r="S128" s="286"/>
      <c r="T128" s="286"/>
      <c r="U128" s="286"/>
      <c r="V128" s="286"/>
      <c r="W128" s="287"/>
      <c r="X128" s="287"/>
      <c r="Y128" s="287"/>
      <c r="Z128" s="288"/>
      <c r="AA128" s="289"/>
      <c r="AB128" s="289"/>
      <c r="AC128" s="123"/>
      <c r="AD128" s="142"/>
    </row>
    <row r="129" spans="1:30" s="143" customFormat="1" ht="13.5">
      <c r="A129" s="283"/>
      <c r="B129" s="297" t="s">
        <v>693</v>
      </c>
      <c r="C129" s="285" t="s">
        <v>528</v>
      </c>
      <c r="D129" s="283">
        <v>3</v>
      </c>
      <c r="E129" s="283"/>
      <c r="F129" s="283"/>
      <c r="G129" s="283"/>
      <c r="H129" s="286"/>
      <c r="I129" s="286"/>
      <c r="J129" s="286"/>
      <c r="K129" s="286"/>
      <c r="L129" s="286"/>
      <c r="M129" s="286"/>
      <c r="N129" s="286"/>
      <c r="O129" s="286"/>
      <c r="P129" s="286"/>
      <c r="Q129" s="286"/>
      <c r="R129" s="286"/>
      <c r="S129" s="286"/>
      <c r="T129" s="286"/>
      <c r="U129" s="286"/>
      <c r="V129" s="286"/>
      <c r="W129" s="287"/>
      <c r="X129" s="287"/>
      <c r="Y129" s="287"/>
      <c r="Z129" s="288"/>
      <c r="AA129" s="289"/>
      <c r="AB129" s="289"/>
      <c r="AC129" s="123"/>
      <c r="AD129" s="142"/>
    </row>
    <row r="130" spans="1:30" s="296" customFormat="1" ht="39">
      <c r="A130" s="274">
        <v>2</v>
      </c>
      <c r="B130" s="293" t="s">
        <v>694</v>
      </c>
      <c r="C130" s="276"/>
      <c r="D130" s="274">
        <v>13</v>
      </c>
      <c r="E130" s="274" t="s">
        <v>542</v>
      </c>
      <c r="F130" s="274">
        <v>0</v>
      </c>
      <c r="G130" s="274">
        <v>0</v>
      </c>
      <c r="H130" s="277">
        <v>9490</v>
      </c>
      <c r="I130" s="277">
        <v>9490</v>
      </c>
      <c r="J130" s="277">
        <v>0</v>
      </c>
      <c r="K130" s="277">
        <v>0</v>
      </c>
      <c r="L130" s="277">
        <v>0</v>
      </c>
      <c r="M130" s="277">
        <v>0</v>
      </c>
      <c r="N130" s="277">
        <v>0</v>
      </c>
      <c r="O130" s="277">
        <v>0</v>
      </c>
      <c r="P130" s="277">
        <v>0</v>
      </c>
      <c r="Q130" s="277">
        <v>0</v>
      </c>
      <c r="R130" s="277">
        <v>0</v>
      </c>
      <c r="S130" s="277">
        <v>9490</v>
      </c>
      <c r="T130" s="277">
        <v>9490</v>
      </c>
      <c r="U130" s="277">
        <v>0</v>
      </c>
      <c r="V130" s="277">
        <v>9490</v>
      </c>
      <c r="W130" s="277"/>
      <c r="X130" s="277"/>
      <c r="Y130" s="277"/>
      <c r="Z130" s="278"/>
      <c r="AA130" s="279"/>
      <c r="AB130" s="279"/>
      <c r="AC130" s="294"/>
      <c r="AD130" s="295"/>
    </row>
    <row r="131" spans="1:30" s="143" customFormat="1" ht="26">
      <c r="A131" s="283"/>
      <c r="B131" s="297" t="s">
        <v>695</v>
      </c>
      <c r="C131" s="285" t="s">
        <v>530</v>
      </c>
      <c r="D131" s="283">
        <v>3</v>
      </c>
      <c r="E131" s="283"/>
      <c r="F131" s="283"/>
      <c r="G131" s="283"/>
      <c r="H131" s="286"/>
      <c r="I131" s="286"/>
      <c r="J131" s="286"/>
      <c r="K131" s="286"/>
      <c r="L131" s="286"/>
      <c r="M131" s="286"/>
      <c r="N131" s="286"/>
      <c r="O131" s="286"/>
      <c r="P131" s="286"/>
      <c r="Q131" s="286"/>
      <c r="R131" s="286"/>
      <c r="S131" s="286"/>
      <c r="T131" s="286"/>
      <c r="U131" s="286"/>
      <c r="V131" s="286"/>
      <c r="W131" s="287"/>
      <c r="X131" s="287"/>
      <c r="Y131" s="287"/>
      <c r="Z131" s="288"/>
      <c r="AA131" s="289"/>
      <c r="AB131" s="289"/>
      <c r="AC131" s="123"/>
      <c r="AD131" s="142"/>
    </row>
    <row r="132" spans="1:30" s="143" customFormat="1" ht="26">
      <c r="A132" s="283"/>
      <c r="B132" s="297" t="s">
        <v>696</v>
      </c>
      <c r="C132" s="285" t="s">
        <v>531</v>
      </c>
      <c r="D132" s="283">
        <v>3</v>
      </c>
      <c r="E132" s="283"/>
      <c r="F132" s="283"/>
      <c r="G132" s="283"/>
      <c r="H132" s="286"/>
      <c r="I132" s="286"/>
      <c r="J132" s="286"/>
      <c r="K132" s="286"/>
      <c r="L132" s="286"/>
      <c r="M132" s="286"/>
      <c r="N132" s="286"/>
      <c r="O132" s="286"/>
      <c r="P132" s="286"/>
      <c r="Q132" s="286"/>
      <c r="R132" s="286"/>
      <c r="S132" s="286"/>
      <c r="T132" s="286"/>
      <c r="U132" s="286"/>
      <c r="V132" s="286"/>
      <c r="W132" s="287"/>
      <c r="X132" s="287"/>
      <c r="Y132" s="287"/>
      <c r="Z132" s="288"/>
      <c r="AA132" s="289"/>
      <c r="AB132" s="289"/>
      <c r="AC132" s="123"/>
      <c r="AD132" s="142"/>
    </row>
    <row r="133" spans="1:30" s="143" customFormat="1" ht="26">
      <c r="A133" s="283"/>
      <c r="B133" s="297" t="s">
        <v>697</v>
      </c>
      <c r="C133" s="285" t="s">
        <v>533</v>
      </c>
      <c r="D133" s="283">
        <v>3</v>
      </c>
      <c r="E133" s="283"/>
      <c r="F133" s="283"/>
      <c r="G133" s="283"/>
      <c r="H133" s="286"/>
      <c r="I133" s="286"/>
      <c r="J133" s="286"/>
      <c r="K133" s="286"/>
      <c r="L133" s="286"/>
      <c r="M133" s="286"/>
      <c r="N133" s="286"/>
      <c r="O133" s="286"/>
      <c r="P133" s="286"/>
      <c r="Q133" s="286"/>
      <c r="R133" s="286"/>
      <c r="S133" s="286"/>
      <c r="T133" s="286"/>
      <c r="U133" s="286"/>
      <c r="V133" s="286"/>
      <c r="W133" s="287"/>
      <c r="X133" s="287"/>
      <c r="Y133" s="287"/>
      <c r="Z133" s="288"/>
      <c r="AA133" s="289"/>
      <c r="AB133" s="289"/>
      <c r="AC133" s="123"/>
      <c r="AD133" s="142"/>
    </row>
    <row r="134" spans="1:30" s="143" customFormat="1" ht="13.5">
      <c r="A134" s="283"/>
      <c r="B134" s="297" t="s">
        <v>698</v>
      </c>
      <c r="C134" s="285" t="s">
        <v>536</v>
      </c>
      <c r="D134" s="283">
        <v>4</v>
      </c>
      <c r="E134" s="283"/>
      <c r="F134" s="283"/>
      <c r="G134" s="283"/>
      <c r="H134" s="286"/>
      <c r="I134" s="286"/>
      <c r="J134" s="286"/>
      <c r="K134" s="286"/>
      <c r="L134" s="286"/>
      <c r="M134" s="286"/>
      <c r="N134" s="286"/>
      <c r="O134" s="286"/>
      <c r="P134" s="286"/>
      <c r="Q134" s="286"/>
      <c r="R134" s="286"/>
      <c r="S134" s="286"/>
      <c r="T134" s="286"/>
      <c r="U134" s="286"/>
      <c r="V134" s="286"/>
      <c r="W134" s="287"/>
      <c r="X134" s="287"/>
      <c r="Y134" s="287"/>
      <c r="Z134" s="288"/>
      <c r="AA134" s="289"/>
      <c r="AB134" s="289"/>
      <c r="AC134" s="123"/>
      <c r="AD134" s="142"/>
    </row>
    <row r="135" spans="1:30">
      <c r="A135" s="272"/>
      <c r="B135" s="228" t="s">
        <v>452</v>
      </c>
      <c r="C135" s="239"/>
      <c r="D135" s="222">
        <f>D136+D143</f>
        <v>25</v>
      </c>
      <c r="E135" s="222"/>
      <c r="F135" s="222">
        <f t="shared" ref="F135:V135" si="33">F136+F143</f>
        <v>0</v>
      </c>
      <c r="G135" s="222">
        <f t="shared" si="33"/>
        <v>0</v>
      </c>
      <c r="H135" s="225">
        <f t="shared" si="33"/>
        <v>11100</v>
      </c>
      <c r="I135" s="225">
        <f t="shared" si="33"/>
        <v>11100</v>
      </c>
      <c r="J135" s="225">
        <f t="shared" si="33"/>
        <v>0</v>
      </c>
      <c r="K135" s="225">
        <f t="shared" si="33"/>
        <v>0</v>
      </c>
      <c r="L135" s="225">
        <f t="shared" si="33"/>
        <v>0</v>
      </c>
      <c r="M135" s="225">
        <f t="shared" si="33"/>
        <v>0</v>
      </c>
      <c r="N135" s="225">
        <f t="shared" si="33"/>
        <v>0</v>
      </c>
      <c r="O135" s="225">
        <f t="shared" si="33"/>
        <v>0</v>
      </c>
      <c r="P135" s="225">
        <f t="shared" si="33"/>
        <v>0</v>
      </c>
      <c r="Q135" s="225">
        <f t="shared" si="33"/>
        <v>0</v>
      </c>
      <c r="R135" s="225">
        <f t="shared" si="33"/>
        <v>0</v>
      </c>
      <c r="S135" s="225">
        <f t="shared" si="33"/>
        <v>11100</v>
      </c>
      <c r="T135" s="225">
        <f t="shared" si="33"/>
        <v>11100</v>
      </c>
      <c r="U135" s="225">
        <f t="shared" si="33"/>
        <v>0</v>
      </c>
      <c r="V135" s="225">
        <f t="shared" si="33"/>
        <v>11100</v>
      </c>
      <c r="W135" s="243"/>
      <c r="X135" s="243"/>
      <c r="Y135" s="243"/>
      <c r="Z135" s="244"/>
      <c r="AA135" s="245"/>
      <c r="AB135" s="245"/>
      <c r="AC135" s="273"/>
    </row>
    <row r="136" spans="1:30" s="296" customFormat="1" ht="52">
      <c r="A136" s="274">
        <v>3</v>
      </c>
      <c r="B136" s="293" t="s">
        <v>683</v>
      </c>
      <c r="C136" s="276"/>
      <c r="D136" s="274">
        <v>12</v>
      </c>
      <c r="E136" s="274" t="s">
        <v>542</v>
      </c>
      <c r="F136" s="274">
        <v>0</v>
      </c>
      <c r="G136" s="274">
        <v>0</v>
      </c>
      <c r="H136" s="277">
        <v>5500</v>
      </c>
      <c r="I136" s="277">
        <v>5500</v>
      </c>
      <c r="J136" s="277">
        <v>0</v>
      </c>
      <c r="K136" s="277">
        <v>0</v>
      </c>
      <c r="L136" s="277">
        <v>0</v>
      </c>
      <c r="M136" s="277">
        <v>0</v>
      </c>
      <c r="N136" s="277">
        <v>0</v>
      </c>
      <c r="O136" s="277">
        <v>0</v>
      </c>
      <c r="P136" s="277">
        <v>0</v>
      </c>
      <c r="Q136" s="277">
        <v>0</v>
      </c>
      <c r="R136" s="277">
        <v>0</v>
      </c>
      <c r="S136" s="277">
        <v>5500</v>
      </c>
      <c r="T136" s="277">
        <v>5500</v>
      </c>
      <c r="U136" s="277">
        <v>0</v>
      </c>
      <c r="V136" s="277">
        <v>5500</v>
      </c>
      <c r="W136" s="277"/>
      <c r="X136" s="277"/>
      <c r="Y136" s="277"/>
      <c r="Z136" s="278"/>
      <c r="AA136" s="279"/>
      <c r="AB136" s="279"/>
      <c r="AC136" s="294"/>
      <c r="AD136" s="295"/>
    </row>
    <row r="137" spans="1:30" s="143" customFormat="1" ht="26">
      <c r="A137" s="283"/>
      <c r="B137" s="297" t="s">
        <v>684</v>
      </c>
      <c r="C137" s="285" t="s">
        <v>529</v>
      </c>
      <c r="D137" s="283">
        <v>3</v>
      </c>
      <c r="E137" s="283"/>
      <c r="F137" s="283"/>
      <c r="G137" s="283"/>
      <c r="H137" s="286"/>
      <c r="I137" s="286"/>
      <c r="J137" s="286"/>
      <c r="K137" s="286"/>
      <c r="L137" s="286"/>
      <c r="M137" s="286"/>
      <c r="N137" s="286"/>
      <c r="O137" s="286"/>
      <c r="P137" s="286"/>
      <c r="Q137" s="286"/>
      <c r="R137" s="286"/>
      <c r="S137" s="286"/>
      <c r="T137" s="286"/>
      <c r="U137" s="286"/>
      <c r="V137" s="286"/>
      <c r="W137" s="287"/>
      <c r="X137" s="287"/>
      <c r="Y137" s="287"/>
      <c r="Z137" s="288"/>
      <c r="AA137" s="289"/>
      <c r="AB137" s="289"/>
      <c r="AC137" s="123"/>
      <c r="AD137" s="142"/>
    </row>
    <row r="138" spans="1:30" s="143" customFormat="1" ht="13.5">
      <c r="A138" s="283"/>
      <c r="B138" s="297" t="s">
        <v>685</v>
      </c>
      <c r="C138" s="285" t="s">
        <v>535</v>
      </c>
      <c r="D138" s="283">
        <v>2</v>
      </c>
      <c r="E138" s="283"/>
      <c r="F138" s="283"/>
      <c r="G138" s="283"/>
      <c r="H138" s="286"/>
      <c r="I138" s="286"/>
      <c r="J138" s="286"/>
      <c r="K138" s="286"/>
      <c r="L138" s="286"/>
      <c r="M138" s="286"/>
      <c r="N138" s="286"/>
      <c r="O138" s="286"/>
      <c r="P138" s="286"/>
      <c r="Q138" s="286"/>
      <c r="R138" s="286"/>
      <c r="S138" s="286"/>
      <c r="T138" s="286"/>
      <c r="U138" s="286"/>
      <c r="V138" s="286"/>
      <c r="W138" s="287"/>
      <c r="X138" s="287"/>
      <c r="Y138" s="287"/>
      <c r="Z138" s="288"/>
      <c r="AA138" s="289"/>
      <c r="AB138" s="289"/>
      <c r="AC138" s="123"/>
      <c r="AD138" s="142"/>
    </row>
    <row r="139" spans="1:30" s="143" customFormat="1" ht="26">
      <c r="A139" s="283"/>
      <c r="B139" s="297" t="s">
        <v>686</v>
      </c>
      <c r="C139" s="285" t="s">
        <v>534</v>
      </c>
      <c r="D139" s="283">
        <v>2</v>
      </c>
      <c r="E139" s="283"/>
      <c r="F139" s="283"/>
      <c r="G139" s="283"/>
      <c r="H139" s="286"/>
      <c r="I139" s="286"/>
      <c r="J139" s="286"/>
      <c r="K139" s="286"/>
      <c r="L139" s="286"/>
      <c r="M139" s="286"/>
      <c r="N139" s="286"/>
      <c r="O139" s="286"/>
      <c r="P139" s="286"/>
      <c r="Q139" s="286"/>
      <c r="R139" s="286"/>
      <c r="S139" s="286"/>
      <c r="T139" s="286"/>
      <c r="U139" s="286"/>
      <c r="V139" s="286"/>
      <c r="W139" s="287"/>
      <c r="X139" s="287"/>
      <c r="Y139" s="287"/>
      <c r="Z139" s="288"/>
      <c r="AA139" s="289"/>
      <c r="AB139" s="289"/>
      <c r="AC139" s="123"/>
      <c r="AD139" s="142"/>
    </row>
    <row r="140" spans="1:30" s="143" customFormat="1" ht="26">
      <c r="A140" s="283"/>
      <c r="B140" s="297" t="s">
        <v>687</v>
      </c>
      <c r="C140" s="285" t="s">
        <v>532</v>
      </c>
      <c r="D140" s="283">
        <v>1</v>
      </c>
      <c r="E140" s="283"/>
      <c r="F140" s="283"/>
      <c r="G140" s="283"/>
      <c r="H140" s="286"/>
      <c r="I140" s="286"/>
      <c r="J140" s="286"/>
      <c r="K140" s="286"/>
      <c r="L140" s="286"/>
      <c r="M140" s="286"/>
      <c r="N140" s="286"/>
      <c r="O140" s="286"/>
      <c r="P140" s="286"/>
      <c r="Q140" s="286"/>
      <c r="R140" s="286"/>
      <c r="S140" s="286"/>
      <c r="T140" s="286"/>
      <c r="U140" s="286"/>
      <c r="V140" s="286"/>
      <c r="W140" s="287"/>
      <c r="X140" s="287"/>
      <c r="Y140" s="287"/>
      <c r="Z140" s="288"/>
      <c r="AA140" s="289"/>
      <c r="AB140" s="289"/>
      <c r="AC140" s="123"/>
      <c r="AD140" s="142"/>
    </row>
    <row r="141" spans="1:30" s="143" customFormat="1" ht="26">
      <c r="A141" s="283"/>
      <c r="B141" s="297" t="s">
        <v>688</v>
      </c>
      <c r="C141" s="285" t="s">
        <v>530</v>
      </c>
      <c r="D141" s="283">
        <v>1</v>
      </c>
      <c r="E141" s="283"/>
      <c r="F141" s="283"/>
      <c r="G141" s="283"/>
      <c r="H141" s="286"/>
      <c r="I141" s="286"/>
      <c r="J141" s="286"/>
      <c r="K141" s="286"/>
      <c r="L141" s="286"/>
      <c r="M141" s="286"/>
      <c r="N141" s="286"/>
      <c r="O141" s="286"/>
      <c r="P141" s="286"/>
      <c r="Q141" s="286"/>
      <c r="R141" s="286"/>
      <c r="S141" s="286"/>
      <c r="T141" s="286"/>
      <c r="U141" s="286"/>
      <c r="V141" s="286"/>
      <c r="W141" s="287"/>
      <c r="X141" s="287"/>
      <c r="Y141" s="287"/>
      <c r="Z141" s="288"/>
      <c r="AA141" s="289"/>
      <c r="AB141" s="289"/>
      <c r="AC141" s="123"/>
      <c r="AD141" s="142"/>
    </row>
    <row r="142" spans="1:30" s="143" customFormat="1" ht="13.5">
      <c r="A142" s="283"/>
      <c r="B142" s="297" t="s">
        <v>689</v>
      </c>
      <c r="C142" s="285" t="s">
        <v>528</v>
      </c>
      <c r="D142" s="283">
        <v>3</v>
      </c>
      <c r="E142" s="283"/>
      <c r="F142" s="283"/>
      <c r="G142" s="283"/>
      <c r="H142" s="286"/>
      <c r="I142" s="286"/>
      <c r="J142" s="286"/>
      <c r="K142" s="286"/>
      <c r="L142" s="286"/>
      <c r="M142" s="286"/>
      <c r="N142" s="286"/>
      <c r="O142" s="286"/>
      <c r="P142" s="286"/>
      <c r="Q142" s="286"/>
      <c r="R142" s="286"/>
      <c r="S142" s="286"/>
      <c r="T142" s="286"/>
      <c r="U142" s="286"/>
      <c r="V142" s="286"/>
      <c r="W142" s="287"/>
      <c r="X142" s="287"/>
      <c r="Y142" s="287"/>
      <c r="Z142" s="288"/>
      <c r="AA142" s="289"/>
      <c r="AB142" s="289"/>
      <c r="AC142" s="123"/>
      <c r="AD142" s="142"/>
    </row>
    <row r="143" spans="1:30" s="296" customFormat="1" ht="51.75" customHeight="1">
      <c r="A143" s="274">
        <v>4</v>
      </c>
      <c r="B143" s="293" t="s">
        <v>678</v>
      </c>
      <c r="C143" s="276"/>
      <c r="D143" s="274">
        <v>13</v>
      </c>
      <c r="E143" s="274" t="s">
        <v>542</v>
      </c>
      <c r="F143" s="274">
        <v>0</v>
      </c>
      <c r="G143" s="274">
        <v>0</v>
      </c>
      <c r="H143" s="277">
        <v>5600</v>
      </c>
      <c r="I143" s="277">
        <v>5600</v>
      </c>
      <c r="J143" s="277">
        <v>0</v>
      </c>
      <c r="K143" s="277">
        <v>0</v>
      </c>
      <c r="L143" s="277">
        <v>0</v>
      </c>
      <c r="M143" s="277">
        <v>0</v>
      </c>
      <c r="N143" s="277">
        <v>0</v>
      </c>
      <c r="O143" s="277">
        <v>0</v>
      </c>
      <c r="P143" s="277">
        <v>0</v>
      </c>
      <c r="Q143" s="277">
        <v>0</v>
      </c>
      <c r="R143" s="277">
        <v>0</v>
      </c>
      <c r="S143" s="277">
        <v>5600</v>
      </c>
      <c r="T143" s="277">
        <v>5600</v>
      </c>
      <c r="U143" s="277">
        <v>0</v>
      </c>
      <c r="V143" s="277">
        <v>5600</v>
      </c>
      <c r="W143" s="277"/>
      <c r="X143" s="277"/>
      <c r="Y143" s="277"/>
      <c r="Z143" s="278"/>
      <c r="AA143" s="279"/>
      <c r="AB143" s="279"/>
      <c r="AC143" s="294"/>
      <c r="AD143" s="295"/>
    </row>
    <row r="144" spans="1:30" s="143" customFormat="1" ht="13.5">
      <c r="A144" s="283"/>
      <c r="B144" s="297" t="s">
        <v>679</v>
      </c>
      <c r="C144" s="285" t="s">
        <v>525</v>
      </c>
      <c r="D144" s="283">
        <v>2</v>
      </c>
      <c r="E144" s="283"/>
      <c r="F144" s="283"/>
      <c r="G144" s="283"/>
      <c r="H144" s="286"/>
      <c r="I144" s="286"/>
      <c r="J144" s="286"/>
      <c r="K144" s="286"/>
      <c r="L144" s="286"/>
      <c r="M144" s="286"/>
      <c r="N144" s="286"/>
      <c r="O144" s="286"/>
      <c r="P144" s="286"/>
      <c r="Q144" s="286"/>
      <c r="R144" s="286"/>
      <c r="S144" s="286"/>
      <c r="T144" s="286"/>
      <c r="U144" s="286"/>
      <c r="V144" s="286"/>
      <c r="W144" s="287"/>
      <c r="X144" s="287"/>
      <c r="Y144" s="287"/>
      <c r="Z144" s="288"/>
      <c r="AA144" s="289"/>
      <c r="AB144" s="289"/>
      <c r="AC144" s="123"/>
      <c r="AD144" s="142"/>
    </row>
    <row r="145" spans="1:30" s="143" customFormat="1" ht="26">
      <c r="A145" s="283"/>
      <c r="B145" s="297" t="s">
        <v>680</v>
      </c>
      <c r="C145" s="285" t="s">
        <v>526</v>
      </c>
      <c r="D145" s="283">
        <v>3</v>
      </c>
      <c r="E145" s="283"/>
      <c r="F145" s="283"/>
      <c r="G145" s="283"/>
      <c r="H145" s="286"/>
      <c r="I145" s="286"/>
      <c r="J145" s="286"/>
      <c r="K145" s="286"/>
      <c r="L145" s="286"/>
      <c r="M145" s="286"/>
      <c r="N145" s="286"/>
      <c r="O145" s="286"/>
      <c r="P145" s="286"/>
      <c r="Q145" s="286"/>
      <c r="R145" s="286"/>
      <c r="S145" s="286"/>
      <c r="T145" s="286"/>
      <c r="U145" s="286"/>
      <c r="V145" s="286"/>
      <c r="W145" s="287"/>
      <c r="X145" s="287"/>
      <c r="Y145" s="287"/>
      <c r="Z145" s="288"/>
      <c r="AA145" s="289"/>
      <c r="AB145" s="289"/>
      <c r="AC145" s="123"/>
      <c r="AD145" s="142"/>
    </row>
    <row r="146" spans="1:30" s="143" customFormat="1" ht="13.5">
      <c r="A146" s="283"/>
      <c r="B146" s="297" t="s">
        <v>681</v>
      </c>
      <c r="C146" s="285" t="s">
        <v>527</v>
      </c>
      <c r="D146" s="283">
        <v>5</v>
      </c>
      <c r="E146" s="283"/>
      <c r="F146" s="283"/>
      <c r="G146" s="283"/>
      <c r="H146" s="286"/>
      <c r="I146" s="286"/>
      <c r="J146" s="286"/>
      <c r="K146" s="286"/>
      <c r="L146" s="286"/>
      <c r="M146" s="286"/>
      <c r="N146" s="286"/>
      <c r="O146" s="286"/>
      <c r="P146" s="286"/>
      <c r="Q146" s="286"/>
      <c r="R146" s="286"/>
      <c r="S146" s="286"/>
      <c r="T146" s="286"/>
      <c r="U146" s="286"/>
      <c r="V146" s="286"/>
      <c r="W146" s="287"/>
      <c r="X146" s="287"/>
      <c r="Y146" s="287"/>
      <c r="Z146" s="288"/>
      <c r="AA146" s="289"/>
      <c r="AB146" s="289"/>
      <c r="AC146" s="123"/>
      <c r="AD146" s="142"/>
    </row>
    <row r="147" spans="1:30" s="143" customFormat="1" ht="13.5">
      <c r="A147" s="283"/>
      <c r="B147" s="297" t="s">
        <v>682</v>
      </c>
      <c r="C147" s="285" t="s">
        <v>527</v>
      </c>
      <c r="D147" s="283">
        <v>3</v>
      </c>
      <c r="E147" s="283"/>
      <c r="F147" s="283"/>
      <c r="G147" s="283"/>
      <c r="H147" s="286"/>
      <c r="I147" s="286"/>
      <c r="J147" s="286"/>
      <c r="K147" s="286"/>
      <c r="L147" s="286"/>
      <c r="M147" s="286"/>
      <c r="N147" s="286"/>
      <c r="O147" s="286"/>
      <c r="P147" s="286"/>
      <c r="Q147" s="286"/>
      <c r="R147" s="286"/>
      <c r="S147" s="286"/>
      <c r="T147" s="286"/>
      <c r="U147" s="286"/>
      <c r="V147" s="286"/>
      <c r="W147" s="287"/>
      <c r="X147" s="287"/>
      <c r="Y147" s="287"/>
      <c r="Z147" s="288"/>
      <c r="AA147" s="289"/>
      <c r="AB147" s="289"/>
      <c r="AC147" s="123"/>
      <c r="AD147" s="142"/>
    </row>
    <row r="148" spans="1:30" s="242" customFormat="1" ht="15.75" customHeight="1">
      <c r="A148" s="238" t="s">
        <v>548</v>
      </c>
      <c r="B148" s="228" t="s">
        <v>575</v>
      </c>
      <c r="C148" s="239"/>
      <c r="D148" s="222">
        <f>D149+D156</f>
        <v>137</v>
      </c>
      <c r="E148" s="222"/>
      <c r="F148" s="222">
        <f t="shared" ref="F148:G148" si="34">F149+F156</f>
        <v>0</v>
      </c>
      <c r="G148" s="222">
        <f t="shared" si="34"/>
        <v>0</v>
      </c>
      <c r="H148" s="225">
        <f>H149+H156</f>
        <v>63850</v>
      </c>
      <c r="I148" s="225">
        <f t="shared" ref="I148:V148" si="35">I149+I156</f>
        <v>63850</v>
      </c>
      <c r="J148" s="225">
        <f t="shared" si="35"/>
        <v>0</v>
      </c>
      <c r="K148" s="225">
        <f t="shared" si="35"/>
        <v>0</v>
      </c>
      <c r="L148" s="225">
        <f t="shared" si="35"/>
        <v>0</v>
      </c>
      <c r="M148" s="225">
        <f t="shared" si="35"/>
        <v>0</v>
      </c>
      <c r="N148" s="225">
        <f t="shared" si="35"/>
        <v>0</v>
      </c>
      <c r="O148" s="225">
        <f t="shared" si="35"/>
        <v>0</v>
      </c>
      <c r="P148" s="225">
        <f t="shared" si="35"/>
        <v>0</v>
      </c>
      <c r="Q148" s="225">
        <f t="shared" si="35"/>
        <v>0</v>
      </c>
      <c r="R148" s="225">
        <f t="shared" si="35"/>
        <v>0</v>
      </c>
      <c r="S148" s="225">
        <f t="shared" si="35"/>
        <v>63850</v>
      </c>
      <c r="T148" s="225">
        <f t="shared" si="35"/>
        <v>63850</v>
      </c>
      <c r="U148" s="225">
        <f t="shared" si="35"/>
        <v>0</v>
      </c>
      <c r="V148" s="225">
        <f t="shared" si="35"/>
        <v>63850</v>
      </c>
      <c r="W148" s="243"/>
      <c r="X148" s="243"/>
      <c r="Y148" s="243"/>
      <c r="Z148" s="244"/>
      <c r="AA148" s="245"/>
      <c r="AB148" s="245"/>
      <c r="AC148" s="248"/>
      <c r="AD148" s="241"/>
    </row>
    <row r="149" spans="1:30">
      <c r="A149" s="213"/>
      <c r="B149" s="228" t="s">
        <v>451</v>
      </c>
      <c r="C149" s="239"/>
      <c r="D149" s="222">
        <f>D150+D153</f>
        <v>27</v>
      </c>
      <c r="E149" s="222"/>
      <c r="F149" s="222">
        <f t="shared" ref="F149:V149" si="36">F150+F153</f>
        <v>0</v>
      </c>
      <c r="G149" s="222">
        <f t="shared" si="36"/>
        <v>0</v>
      </c>
      <c r="H149" s="225">
        <f t="shared" si="36"/>
        <v>18850</v>
      </c>
      <c r="I149" s="225">
        <f t="shared" si="36"/>
        <v>18850</v>
      </c>
      <c r="J149" s="225">
        <f t="shared" si="36"/>
        <v>0</v>
      </c>
      <c r="K149" s="225">
        <f t="shared" si="36"/>
        <v>0</v>
      </c>
      <c r="L149" s="225">
        <f t="shared" si="36"/>
        <v>0</v>
      </c>
      <c r="M149" s="225">
        <f t="shared" si="36"/>
        <v>0</v>
      </c>
      <c r="N149" s="225">
        <f t="shared" si="36"/>
        <v>0</v>
      </c>
      <c r="O149" s="225">
        <f t="shared" si="36"/>
        <v>0</v>
      </c>
      <c r="P149" s="225">
        <f t="shared" si="36"/>
        <v>0</v>
      </c>
      <c r="Q149" s="225">
        <f t="shared" si="36"/>
        <v>0</v>
      </c>
      <c r="R149" s="225">
        <f t="shared" si="36"/>
        <v>0</v>
      </c>
      <c r="S149" s="225">
        <f t="shared" si="36"/>
        <v>18850</v>
      </c>
      <c r="T149" s="225">
        <f t="shared" si="36"/>
        <v>18850</v>
      </c>
      <c r="U149" s="225">
        <f t="shared" si="36"/>
        <v>0</v>
      </c>
      <c r="V149" s="225">
        <f t="shared" si="36"/>
        <v>18850</v>
      </c>
      <c r="W149" s="243"/>
      <c r="X149" s="243"/>
      <c r="Y149" s="243"/>
      <c r="Z149" s="244"/>
      <c r="AA149" s="245"/>
      <c r="AB149" s="245"/>
      <c r="AC149" s="246"/>
    </row>
    <row r="150" spans="1:30" s="296" customFormat="1" ht="26">
      <c r="A150" s="274">
        <v>1</v>
      </c>
      <c r="B150" s="293" t="s">
        <v>652</v>
      </c>
      <c r="C150" s="276"/>
      <c r="D150" s="274">
        <v>13</v>
      </c>
      <c r="E150" s="274" t="s">
        <v>542</v>
      </c>
      <c r="F150" s="274">
        <v>0</v>
      </c>
      <c r="G150" s="274">
        <v>0</v>
      </c>
      <c r="H150" s="277">
        <v>9090</v>
      </c>
      <c r="I150" s="277">
        <v>9090</v>
      </c>
      <c r="J150" s="277">
        <v>0</v>
      </c>
      <c r="K150" s="277">
        <v>0</v>
      </c>
      <c r="L150" s="277">
        <v>0</v>
      </c>
      <c r="M150" s="277">
        <v>0</v>
      </c>
      <c r="N150" s="277">
        <v>0</v>
      </c>
      <c r="O150" s="277">
        <v>0</v>
      </c>
      <c r="P150" s="277">
        <v>0</v>
      </c>
      <c r="Q150" s="277">
        <v>0</v>
      </c>
      <c r="R150" s="277">
        <v>0</v>
      </c>
      <c r="S150" s="277">
        <v>9090</v>
      </c>
      <c r="T150" s="277">
        <v>9090</v>
      </c>
      <c r="U150" s="277">
        <v>0</v>
      </c>
      <c r="V150" s="277">
        <v>9090</v>
      </c>
      <c r="W150" s="277"/>
      <c r="X150" s="277"/>
      <c r="Y150" s="277"/>
      <c r="Z150" s="278"/>
      <c r="AA150" s="279"/>
      <c r="AB150" s="279"/>
      <c r="AC150" s="294"/>
      <c r="AD150" s="295"/>
    </row>
    <row r="151" spans="1:30" s="143" customFormat="1" ht="13.5">
      <c r="A151" s="283"/>
      <c r="B151" s="297" t="s">
        <v>653</v>
      </c>
      <c r="C151" s="285" t="s">
        <v>512</v>
      </c>
      <c r="D151" s="283">
        <v>3</v>
      </c>
      <c r="E151" s="283"/>
      <c r="F151" s="283"/>
      <c r="G151" s="283"/>
      <c r="H151" s="286"/>
      <c r="I151" s="286"/>
      <c r="J151" s="286"/>
      <c r="K151" s="286"/>
      <c r="L151" s="286"/>
      <c r="M151" s="286"/>
      <c r="N151" s="286"/>
      <c r="O151" s="286"/>
      <c r="P151" s="286"/>
      <c r="Q151" s="286"/>
      <c r="R151" s="286"/>
      <c r="S151" s="286"/>
      <c r="T151" s="286"/>
      <c r="U151" s="286"/>
      <c r="V151" s="286"/>
      <c r="W151" s="287"/>
      <c r="X151" s="287"/>
      <c r="Y151" s="287"/>
      <c r="Z151" s="288"/>
      <c r="AA151" s="289"/>
      <c r="AB151" s="289"/>
      <c r="AC151" s="123"/>
      <c r="AD151" s="142"/>
    </row>
    <row r="152" spans="1:30" s="143" customFormat="1" ht="13.5">
      <c r="A152" s="283"/>
      <c r="B152" s="297" t="s">
        <v>654</v>
      </c>
      <c r="C152" s="285" t="s">
        <v>521</v>
      </c>
      <c r="D152" s="283">
        <v>10</v>
      </c>
      <c r="E152" s="283"/>
      <c r="F152" s="283"/>
      <c r="G152" s="283"/>
      <c r="H152" s="286"/>
      <c r="I152" s="286"/>
      <c r="J152" s="286"/>
      <c r="K152" s="286"/>
      <c r="L152" s="286"/>
      <c r="M152" s="286"/>
      <c r="N152" s="286"/>
      <c r="O152" s="286"/>
      <c r="P152" s="286"/>
      <c r="Q152" s="286"/>
      <c r="R152" s="286"/>
      <c r="S152" s="286"/>
      <c r="T152" s="286"/>
      <c r="U152" s="286"/>
      <c r="V152" s="286"/>
      <c r="W152" s="287"/>
      <c r="X152" s="287"/>
      <c r="Y152" s="287"/>
      <c r="Z152" s="288"/>
      <c r="AA152" s="289"/>
      <c r="AB152" s="289"/>
      <c r="AC152" s="123"/>
      <c r="AD152" s="142"/>
    </row>
    <row r="153" spans="1:30" s="296" customFormat="1" ht="26">
      <c r="A153" s="274">
        <v>2</v>
      </c>
      <c r="B153" s="293" t="s">
        <v>655</v>
      </c>
      <c r="C153" s="276"/>
      <c r="D153" s="274">
        <v>14</v>
      </c>
      <c r="E153" s="274" t="s">
        <v>542</v>
      </c>
      <c r="F153" s="274">
        <v>0</v>
      </c>
      <c r="G153" s="274">
        <v>0</v>
      </c>
      <c r="H153" s="277">
        <v>9760</v>
      </c>
      <c r="I153" s="277">
        <v>9760</v>
      </c>
      <c r="J153" s="277">
        <v>0</v>
      </c>
      <c r="K153" s="277">
        <v>0</v>
      </c>
      <c r="L153" s="277">
        <v>0</v>
      </c>
      <c r="M153" s="277">
        <v>0</v>
      </c>
      <c r="N153" s="277">
        <v>0</v>
      </c>
      <c r="O153" s="277">
        <v>0</v>
      </c>
      <c r="P153" s="277">
        <v>0</v>
      </c>
      <c r="Q153" s="277">
        <v>0</v>
      </c>
      <c r="R153" s="277">
        <v>0</v>
      </c>
      <c r="S153" s="277">
        <v>9760</v>
      </c>
      <c r="T153" s="277">
        <v>9760</v>
      </c>
      <c r="U153" s="277">
        <v>0</v>
      </c>
      <c r="V153" s="277">
        <v>9760</v>
      </c>
      <c r="W153" s="277"/>
      <c r="X153" s="277"/>
      <c r="Y153" s="277"/>
      <c r="Z153" s="278"/>
      <c r="AA153" s="279"/>
      <c r="AB153" s="279"/>
      <c r="AC153" s="294"/>
      <c r="AD153" s="295"/>
    </row>
    <row r="154" spans="1:30" s="143" customFormat="1" ht="13.5">
      <c r="A154" s="283"/>
      <c r="B154" s="297" t="s">
        <v>656</v>
      </c>
      <c r="C154" s="285" t="s">
        <v>517</v>
      </c>
      <c r="D154" s="283">
        <v>6</v>
      </c>
      <c r="E154" s="283"/>
      <c r="F154" s="283"/>
      <c r="G154" s="283"/>
      <c r="H154" s="286"/>
      <c r="I154" s="286"/>
      <c r="J154" s="286"/>
      <c r="K154" s="286"/>
      <c r="L154" s="286"/>
      <c r="M154" s="286"/>
      <c r="N154" s="286"/>
      <c r="O154" s="286"/>
      <c r="P154" s="286"/>
      <c r="Q154" s="286"/>
      <c r="R154" s="286"/>
      <c r="S154" s="286"/>
      <c r="T154" s="286"/>
      <c r="U154" s="286"/>
      <c r="V154" s="286"/>
      <c r="W154" s="287"/>
      <c r="X154" s="287"/>
      <c r="Y154" s="287"/>
      <c r="Z154" s="288"/>
      <c r="AA154" s="289"/>
      <c r="AB154" s="289"/>
      <c r="AC154" s="123"/>
      <c r="AD154" s="142"/>
    </row>
    <row r="155" spans="1:30" s="143" customFormat="1" ht="13.5">
      <c r="A155" s="283"/>
      <c r="B155" s="297" t="s">
        <v>657</v>
      </c>
      <c r="C155" s="285" t="s">
        <v>515</v>
      </c>
      <c r="D155" s="283">
        <v>8</v>
      </c>
      <c r="E155" s="283"/>
      <c r="F155" s="283"/>
      <c r="G155" s="283"/>
      <c r="H155" s="286"/>
      <c r="I155" s="286"/>
      <c r="J155" s="286"/>
      <c r="K155" s="286"/>
      <c r="L155" s="286"/>
      <c r="M155" s="286"/>
      <c r="N155" s="286"/>
      <c r="O155" s="286"/>
      <c r="P155" s="286"/>
      <c r="Q155" s="286"/>
      <c r="R155" s="286"/>
      <c r="S155" s="286"/>
      <c r="T155" s="286"/>
      <c r="U155" s="286"/>
      <c r="V155" s="286"/>
      <c r="W155" s="287"/>
      <c r="X155" s="287"/>
      <c r="Y155" s="287"/>
      <c r="Z155" s="288"/>
      <c r="AA155" s="289"/>
      <c r="AB155" s="289"/>
      <c r="AC155" s="123"/>
      <c r="AD155" s="142"/>
    </row>
    <row r="156" spans="1:30">
      <c r="A156" s="213"/>
      <c r="B156" s="228" t="s">
        <v>452</v>
      </c>
      <c r="C156" s="239"/>
      <c r="D156" s="222">
        <f>D157+D161+D167+D171+D174</f>
        <v>110</v>
      </c>
      <c r="E156" s="222"/>
      <c r="F156" s="222">
        <f t="shared" ref="F156:V156" si="37">F157+F161+F167+F171+F174</f>
        <v>0</v>
      </c>
      <c r="G156" s="222">
        <f t="shared" si="37"/>
        <v>0</v>
      </c>
      <c r="H156" s="225">
        <f t="shared" si="37"/>
        <v>45000</v>
      </c>
      <c r="I156" s="225">
        <f t="shared" si="37"/>
        <v>45000</v>
      </c>
      <c r="J156" s="225">
        <f t="shared" si="37"/>
        <v>0</v>
      </c>
      <c r="K156" s="225">
        <f t="shared" si="37"/>
        <v>0</v>
      </c>
      <c r="L156" s="225">
        <f t="shared" si="37"/>
        <v>0</v>
      </c>
      <c r="M156" s="225">
        <f t="shared" si="37"/>
        <v>0</v>
      </c>
      <c r="N156" s="225">
        <f t="shared" si="37"/>
        <v>0</v>
      </c>
      <c r="O156" s="225">
        <f t="shared" si="37"/>
        <v>0</v>
      </c>
      <c r="P156" s="225">
        <f t="shared" si="37"/>
        <v>0</v>
      </c>
      <c r="Q156" s="225">
        <f t="shared" si="37"/>
        <v>0</v>
      </c>
      <c r="R156" s="225">
        <f t="shared" si="37"/>
        <v>0</v>
      </c>
      <c r="S156" s="225">
        <f t="shared" si="37"/>
        <v>45000</v>
      </c>
      <c r="T156" s="225">
        <f t="shared" si="37"/>
        <v>45000</v>
      </c>
      <c r="U156" s="225">
        <f t="shared" si="37"/>
        <v>0</v>
      </c>
      <c r="V156" s="225">
        <f t="shared" si="37"/>
        <v>45000</v>
      </c>
      <c r="W156" s="222">
        <f>SUM(W158:W176)</f>
        <v>0</v>
      </c>
      <c r="X156" s="243"/>
      <c r="Y156" s="243"/>
      <c r="Z156" s="244"/>
      <c r="AA156" s="245"/>
      <c r="AB156" s="245"/>
      <c r="AC156" s="246"/>
    </row>
    <row r="157" spans="1:30" s="296" customFormat="1" ht="39">
      <c r="A157" s="274">
        <v>3</v>
      </c>
      <c r="B157" s="293" t="s">
        <v>658</v>
      </c>
      <c r="C157" s="276"/>
      <c r="D157" s="274">
        <v>25</v>
      </c>
      <c r="E157" s="274"/>
      <c r="F157" s="274">
        <v>0</v>
      </c>
      <c r="G157" s="274">
        <v>0</v>
      </c>
      <c r="H157" s="277">
        <v>10150</v>
      </c>
      <c r="I157" s="277">
        <v>10150</v>
      </c>
      <c r="J157" s="277">
        <v>0</v>
      </c>
      <c r="K157" s="277">
        <v>0</v>
      </c>
      <c r="L157" s="277">
        <v>0</v>
      </c>
      <c r="M157" s="277">
        <v>0</v>
      </c>
      <c r="N157" s="277">
        <v>0</v>
      </c>
      <c r="O157" s="277">
        <v>0</v>
      </c>
      <c r="P157" s="277">
        <v>0</v>
      </c>
      <c r="Q157" s="277">
        <v>0</v>
      </c>
      <c r="R157" s="277">
        <v>0</v>
      </c>
      <c r="S157" s="277">
        <v>10150</v>
      </c>
      <c r="T157" s="277">
        <v>10150</v>
      </c>
      <c r="U157" s="277">
        <v>0</v>
      </c>
      <c r="V157" s="277">
        <v>10150</v>
      </c>
      <c r="W157" s="274"/>
      <c r="X157" s="277"/>
      <c r="Y157" s="277"/>
      <c r="Z157" s="278"/>
      <c r="AA157" s="279"/>
      <c r="AB157" s="279"/>
      <c r="AC157" s="294"/>
      <c r="AD157" s="295"/>
    </row>
    <row r="158" spans="1:30" s="143" customFormat="1" ht="13.5">
      <c r="A158" s="315"/>
      <c r="B158" s="297" t="s">
        <v>659</v>
      </c>
      <c r="C158" s="285" t="s">
        <v>515</v>
      </c>
      <c r="D158" s="283">
        <v>3</v>
      </c>
      <c r="E158" s="283"/>
      <c r="F158" s="283"/>
      <c r="G158" s="283"/>
      <c r="H158" s="286"/>
      <c r="I158" s="286"/>
      <c r="J158" s="286"/>
      <c r="K158" s="286"/>
      <c r="L158" s="286"/>
      <c r="M158" s="286"/>
      <c r="N158" s="286"/>
      <c r="O158" s="286"/>
      <c r="P158" s="286"/>
      <c r="Q158" s="286"/>
      <c r="R158" s="286"/>
      <c r="S158" s="286"/>
      <c r="T158" s="286"/>
      <c r="U158" s="286"/>
      <c r="V158" s="286"/>
      <c r="W158" s="287"/>
      <c r="X158" s="287"/>
      <c r="Y158" s="287"/>
      <c r="Z158" s="288"/>
      <c r="AA158" s="289"/>
      <c r="AB158" s="289"/>
      <c r="AC158" s="123"/>
      <c r="AD158" s="142"/>
    </row>
    <row r="159" spans="1:30" s="143" customFormat="1" ht="13.5">
      <c r="A159" s="315"/>
      <c r="B159" s="297" t="s">
        <v>660</v>
      </c>
      <c r="C159" s="285" t="s">
        <v>517</v>
      </c>
      <c r="D159" s="283">
        <v>8</v>
      </c>
      <c r="E159" s="283"/>
      <c r="F159" s="283"/>
      <c r="G159" s="283"/>
      <c r="H159" s="286"/>
      <c r="I159" s="286"/>
      <c r="J159" s="286"/>
      <c r="K159" s="286"/>
      <c r="L159" s="286"/>
      <c r="M159" s="286"/>
      <c r="N159" s="286"/>
      <c r="O159" s="286"/>
      <c r="P159" s="286"/>
      <c r="Q159" s="286"/>
      <c r="R159" s="286"/>
      <c r="S159" s="286"/>
      <c r="T159" s="286"/>
      <c r="U159" s="286"/>
      <c r="V159" s="286"/>
      <c r="W159" s="287"/>
      <c r="X159" s="287"/>
      <c r="Y159" s="287"/>
      <c r="Z159" s="288"/>
      <c r="AA159" s="289"/>
      <c r="AB159" s="289"/>
      <c r="AC159" s="123"/>
      <c r="AD159" s="142"/>
    </row>
    <row r="160" spans="1:30" s="143" customFormat="1" ht="13.5">
      <c r="A160" s="315"/>
      <c r="B160" s="297" t="s">
        <v>661</v>
      </c>
      <c r="C160" s="285" t="s">
        <v>521</v>
      </c>
      <c r="D160" s="283">
        <v>14</v>
      </c>
      <c r="E160" s="283"/>
      <c r="F160" s="283"/>
      <c r="G160" s="283"/>
      <c r="H160" s="286"/>
      <c r="I160" s="286"/>
      <c r="J160" s="286"/>
      <c r="K160" s="286"/>
      <c r="L160" s="286"/>
      <c r="M160" s="286"/>
      <c r="N160" s="286"/>
      <c r="O160" s="286"/>
      <c r="P160" s="286"/>
      <c r="Q160" s="286"/>
      <c r="R160" s="286"/>
      <c r="S160" s="286"/>
      <c r="T160" s="286"/>
      <c r="U160" s="286"/>
      <c r="V160" s="286"/>
      <c r="W160" s="287"/>
      <c r="X160" s="287"/>
      <c r="Y160" s="287"/>
      <c r="Z160" s="288"/>
      <c r="AA160" s="289"/>
      <c r="AB160" s="289"/>
      <c r="AC160" s="123"/>
      <c r="AD160" s="142"/>
    </row>
    <row r="161" spans="1:30" s="296" customFormat="1" ht="52">
      <c r="A161" s="274">
        <v>4</v>
      </c>
      <c r="B161" s="293" t="s">
        <v>667</v>
      </c>
      <c r="C161" s="276"/>
      <c r="D161" s="274">
        <v>23</v>
      </c>
      <c r="E161" s="274" t="s">
        <v>542</v>
      </c>
      <c r="F161" s="274">
        <v>0</v>
      </c>
      <c r="G161" s="274">
        <v>0</v>
      </c>
      <c r="H161" s="277">
        <v>9500</v>
      </c>
      <c r="I161" s="277">
        <v>9500</v>
      </c>
      <c r="J161" s="277">
        <v>0</v>
      </c>
      <c r="K161" s="277">
        <v>0</v>
      </c>
      <c r="L161" s="277">
        <v>0</v>
      </c>
      <c r="M161" s="277">
        <v>0</v>
      </c>
      <c r="N161" s="277">
        <v>0</v>
      </c>
      <c r="O161" s="277">
        <v>0</v>
      </c>
      <c r="P161" s="277">
        <v>0</v>
      </c>
      <c r="Q161" s="277">
        <v>0</v>
      </c>
      <c r="R161" s="277">
        <v>0</v>
      </c>
      <c r="S161" s="277">
        <v>9500</v>
      </c>
      <c r="T161" s="277">
        <v>9500</v>
      </c>
      <c r="U161" s="277">
        <v>0</v>
      </c>
      <c r="V161" s="277">
        <v>9500</v>
      </c>
      <c r="W161" s="277"/>
      <c r="X161" s="277"/>
      <c r="Y161" s="277"/>
      <c r="Z161" s="278"/>
      <c r="AA161" s="279"/>
      <c r="AB161" s="279"/>
      <c r="AC161" s="294"/>
      <c r="AD161" s="295"/>
    </row>
    <row r="162" spans="1:30">
      <c r="A162" s="213"/>
      <c r="B162" s="247" t="s">
        <v>662</v>
      </c>
      <c r="C162" s="239" t="s">
        <v>523</v>
      </c>
      <c r="D162" s="213">
        <v>5</v>
      </c>
      <c r="E162" s="213"/>
      <c r="F162" s="213"/>
      <c r="G162" s="213"/>
      <c r="H162" s="225"/>
      <c r="I162" s="225"/>
      <c r="J162" s="225"/>
      <c r="K162" s="225"/>
      <c r="L162" s="225"/>
      <c r="M162" s="225"/>
      <c r="N162" s="225"/>
      <c r="O162" s="225"/>
      <c r="P162" s="225"/>
      <c r="Q162" s="225"/>
      <c r="R162" s="225"/>
      <c r="S162" s="225"/>
      <c r="T162" s="225"/>
      <c r="U162" s="225"/>
      <c r="V162" s="225"/>
      <c r="W162" s="243"/>
      <c r="X162" s="243"/>
      <c r="Y162" s="243"/>
      <c r="Z162" s="244"/>
      <c r="AA162" s="245"/>
      <c r="AB162" s="245"/>
      <c r="AC162" s="246"/>
    </row>
    <row r="163" spans="1:30">
      <c r="A163" s="213"/>
      <c r="B163" s="247" t="s">
        <v>663</v>
      </c>
      <c r="C163" s="239" t="s">
        <v>524</v>
      </c>
      <c r="D163" s="213">
        <v>2</v>
      </c>
      <c r="E163" s="213"/>
      <c r="F163" s="213"/>
      <c r="G163" s="213"/>
      <c r="H163" s="225"/>
      <c r="I163" s="225"/>
      <c r="J163" s="225"/>
      <c r="K163" s="225"/>
      <c r="L163" s="225"/>
      <c r="M163" s="225"/>
      <c r="N163" s="225"/>
      <c r="O163" s="225"/>
      <c r="P163" s="225"/>
      <c r="Q163" s="225"/>
      <c r="R163" s="225"/>
      <c r="S163" s="225"/>
      <c r="T163" s="225"/>
      <c r="U163" s="225"/>
      <c r="V163" s="225"/>
      <c r="W163" s="243"/>
      <c r="X163" s="243"/>
      <c r="Y163" s="243"/>
      <c r="Z163" s="244"/>
      <c r="AA163" s="245"/>
      <c r="AB163" s="245"/>
      <c r="AC163" s="246"/>
    </row>
    <row r="164" spans="1:30">
      <c r="A164" s="213"/>
      <c r="B164" s="247" t="s">
        <v>664</v>
      </c>
      <c r="C164" s="239" t="s">
        <v>524</v>
      </c>
      <c r="D164" s="213">
        <v>2</v>
      </c>
      <c r="E164" s="213"/>
      <c r="F164" s="213"/>
      <c r="G164" s="213"/>
      <c r="H164" s="225"/>
      <c r="I164" s="225"/>
      <c r="J164" s="225"/>
      <c r="K164" s="225"/>
      <c r="L164" s="225"/>
      <c r="M164" s="225"/>
      <c r="N164" s="225"/>
      <c r="O164" s="225"/>
      <c r="P164" s="225"/>
      <c r="Q164" s="225"/>
      <c r="R164" s="225"/>
      <c r="S164" s="225"/>
      <c r="T164" s="225"/>
      <c r="U164" s="225"/>
      <c r="V164" s="225"/>
      <c r="W164" s="243"/>
      <c r="X164" s="243"/>
      <c r="Y164" s="243"/>
      <c r="Z164" s="244"/>
      <c r="AA164" s="245"/>
      <c r="AB164" s="245"/>
      <c r="AC164" s="246"/>
    </row>
    <row r="165" spans="1:30">
      <c r="A165" s="213"/>
      <c r="B165" s="247" t="s">
        <v>665</v>
      </c>
      <c r="C165" s="239" t="s">
        <v>522</v>
      </c>
      <c r="D165" s="213">
        <v>2</v>
      </c>
      <c r="E165" s="213"/>
      <c r="F165" s="213"/>
      <c r="G165" s="213"/>
      <c r="H165" s="225"/>
      <c r="I165" s="225"/>
      <c r="J165" s="225"/>
      <c r="K165" s="225"/>
      <c r="L165" s="225"/>
      <c r="M165" s="225"/>
      <c r="N165" s="225"/>
      <c r="O165" s="225"/>
      <c r="P165" s="225"/>
      <c r="Q165" s="225"/>
      <c r="R165" s="225"/>
      <c r="S165" s="225"/>
      <c r="T165" s="225"/>
      <c r="U165" s="225"/>
      <c r="V165" s="225"/>
      <c r="W165" s="243"/>
      <c r="X165" s="243"/>
      <c r="Y165" s="243"/>
      <c r="Z165" s="244"/>
      <c r="AA165" s="245"/>
      <c r="AB165" s="245"/>
      <c r="AC165" s="246"/>
    </row>
    <row r="166" spans="1:30">
      <c r="A166" s="213"/>
      <c r="B166" s="247" t="s">
        <v>666</v>
      </c>
      <c r="C166" s="239" t="s">
        <v>520</v>
      </c>
      <c r="D166" s="213">
        <v>12</v>
      </c>
      <c r="E166" s="213"/>
      <c r="F166" s="213"/>
      <c r="G166" s="213"/>
      <c r="H166" s="225"/>
      <c r="I166" s="225"/>
      <c r="J166" s="225"/>
      <c r="K166" s="225"/>
      <c r="L166" s="225"/>
      <c r="M166" s="225"/>
      <c r="N166" s="225"/>
      <c r="O166" s="225"/>
      <c r="P166" s="225"/>
      <c r="Q166" s="225"/>
      <c r="R166" s="225"/>
      <c r="S166" s="225"/>
      <c r="T166" s="225"/>
      <c r="U166" s="225"/>
      <c r="V166" s="225"/>
      <c r="W166" s="243"/>
      <c r="X166" s="243"/>
      <c r="Y166" s="243"/>
      <c r="Z166" s="244"/>
      <c r="AA166" s="245"/>
      <c r="AB166" s="245"/>
      <c r="AC166" s="246"/>
    </row>
    <row r="167" spans="1:30" s="296" customFormat="1" ht="26">
      <c r="A167" s="274">
        <v>5</v>
      </c>
      <c r="B167" s="293" t="s">
        <v>668</v>
      </c>
      <c r="C167" s="276"/>
      <c r="D167" s="274">
        <v>23</v>
      </c>
      <c r="E167" s="274" t="s">
        <v>542</v>
      </c>
      <c r="F167" s="274">
        <v>0</v>
      </c>
      <c r="G167" s="274">
        <v>0</v>
      </c>
      <c r="H167" s="277">
        <v>9750</v>
      </c>
      <c r="I167" s="277">
        <v>9750</v>
      </c>
      <c r="J167" s="277">
        <v>0</v>
      </c>
      <c r="K167" s="277">
        <v>0</v>
      </c>
      <c r="L167" s="277">
        <v>0</v>
      </c>
      <c r="M167" s="277">
        <v>0</v>
      </c>
      <c r="N167" s="277">
        <v>0</v>
      </c>
      <c r="O167" s="277">
        <v>0</v>
      </c>
      <c r="P167" s="277">
        <v>0</v>
      </c>
      <c r="Q167" s="277">
        <v>0</v>
      </c>
      <c r="R167" s="277">
        <v>0</v>
      </c>
      <c r="S167" s="277">
        <v>9750</v>
      </c>
      <c r="T167" s="277">
        <v>9750</v>
      </c>
      <c r="U167" s="277">
        <v>0</v>
      </c>
      <c r="V167" s="277">
        <v>9750</v>
      </c>
      <c r="W167" s="277"/>
      <c r="X167" s="277"/>
      <c r="Y167" s="277"/>
      <c r="Z167" s="278"/>
      <c r="AA167" s="279"/>
      <c r="AB167" s="279"/>
      <c r="AC167" s="294"/>
      <c r="AD167" s="295"/>
    </row>
    <row r="168" spans="1:30" s="143" customFormat="1" ht="13.5">
      <c r="A168" s="283"/>
      <c r="B168" s="297" t="s">
        <v>669</v>
      </c>
      <c r="C168" s="285" t="s">
        <v>519</v>
      </c>
      <c r="D168" s="283">
        <v>3</v>
      </c>
      <c r="E168" s="283"/>
      <c r="F168" s="283"/>
      <c r="G168" s="283"/>
      <c r="H168" s="286"/>
      <c r="I168" s="286"/>
      <c r="J168" s="286"/>
      <c r="K168" s="286"/>
      <c r="L168" s="286"/>
      <c r="M168" s="286"/>
      <c r="N168" s="286"/>
      <c r="O168" s="286"/>
      <c r="P168" s="286"/>
      <c r="Q168" s="286"/>
      <c r="R168" s="286"/>
      <c r="S168" s="286"/>
      <c r="T168" s="286"/>
      <c r="U168" s="286"/>
      <c r="V168" s="286"/>
      <c r="W168" s="287"/>
      <c r="X168" s="287"/>
      <c r="Y168" s="287"/>
      <c r="Z168" s="288"/>
      <c r="AA168" s="289"/>
      <c r="AB168" s="289"/>
      <c r="AC168" s="123"/>
      <c r="AD168" s="142"/>
    </row>
    <row r="169" spans="1:30" s="143" customFormat="1" ht="13.5">
      <c r="A169" s="283"/>
      <c r="B169" s="297" t="s">
        <v>670</v>
      </c>
      <c r="C169" s="285" t="s">
        <v>518</v>
      </c>
      <c r="D169" s="283">
        <v>12</v>
      </c>
      <c r="E169" s="283"/>
      <c r="F169" s="283"/>
      <c r="G169" s="283"/>
      <c r="H169" s="286"/>
      <c r="I169" s="286"/>
      <c r="J169" s="286"/>
      <c r="K169" s="286"/>
      <c r="L169" s="286"/>
      <c r="M169" s="286"/>
      <c r="N169" s="286"/>
      <c r="O169" s="286"/>
      <c r="P169" s="286"/>
      <c r="Q169" s="286"/>
      <c r="R169" s="286"/>
      <c r="S169" s="286"/>
      <c r="T169" s="286"/>
      <c r="U169" s="286"/>
      <c r="V169" s="286"/>
      <c r="W169" s="287"/>
      <c r="X169" s="287"/>
      <c r="Y169" s="287"/>
      <c r="Z169" s="288"/>
      <c r="AA169" s="289"/>
      <c r="AB169" s="289"/>
      <c r="AC169" s="123"/>
      <c r="AD169" s="142"/>
    </row>
    <row r="170" spans="1:30" s="143" customFormat="1" ht="13.5">
      <c r="A170" s="283"/>
      <c r="B170" s="297" t="s">
        <v>671</v>
      </c>
      <c r="C170" s="285" t="s">
        <v>516</v>
      </c>
      <c r="D170" s="283">
        <v>8</v>
      </c>
      <c r="E170" s="283"/>
      <c r="F170" s="283"/>
      <c r="G170" s="283"/>
      <c r="H170" s="286"/>
      <c r="I170" s="286"/>
      <c r="J170" s="286"/>
      <c r="K170" s="286"/>
      <c r="L170" s="286"/>
      <c r="M170" s="286"/>
      <c r="N170" s="286"/>
      <c r="O170" s="286"/>
      <c r="P170" s="286"/>
      <c r="Q170" s="286"/>
      <c r="R170" s="286"/>
      <c r="S170" s="286"/>
      <c r="T170" s="286"/>
      <c r="U170" s="286"/>
      <c r="V170" s="286"/>
      <c r="W170" s="287"/>
      <c r="X170" s="287"/>
      <c r="Y170" s="287"/>
      <c r="Z170" s="288"/>
      <c r="AA170" s="289"/>
      <c r="AB170" s="289"/>
      <c r="AC170" s="123"/>
      <c r="AD170" s="142"/>
    </row>
    <row r="171" spans="1:30" s="296" customFormat="1" ht="26">
      <c r="A171" s="274">
        <v>6</v>
      </c>
      <c r="B171" s="293" t="s">
        <v>672</v>
      </c>
      <c r="C171" s="276"/>
      <c r="D171" s="274">
        <v>24</v>
      </c>
      <c r="E171" s="274" t="s">
        <v>542</v>
      </c>
      <c r="F171" s="274">
        <v>0</v>
      </c>
      <c r="G171" s="274">
        <v>0</v>
      </c>
      <c r="H171" s="277">
        <v>9600</v>
      </c>
      <c r="I171" s="277">
        <v>9600</v>
      </c>
      <c r="J171" s="277">
        <v>0</v>
      </c>
      <c r="K171" s="277">
        <v>0</v>
      </c>
      <c r="L171" s="277">
        <v>0</v>
      </c>
      <c r="M171" s="277">
        <v>0</v>
      </c>
      <c r="N171" s="277">
        <v>0</v>
      </c>
      <c r="O171" s="277">
        <v>0</v>
      </c>
      <c r="P171" s="277">
        <v>0</v>
      </c>
      <c r="Q171" s="277">
        <v>0</v>
      </c>
      <c r="R171" s="277">
        <v>0</v>
      </c>
      <c r="S171" s="277">
        <v>9600</v>
      </c>
      <c r="T171" s="277">
        <v>9600</v>
      </c>
      <c r="U171" s="277">
        <v>0</v>
      </c>
      <c r="V171" s="277">
        <v>9600</v>
      </c>
      <c r="W171" s="277"/>
      <c r="X171" s="277"/>
      <c r="Y171" s="277"/>
      <c r="Z171" s="278"/>
      <c r="AA171" s="279"/>
      <c r="AB171" s="279"/>
      <c r="AC171" s="294"/>
      <c r="AD171" s="295"/>
    </row>
    <row r="172" spans="1:30" s="143" customFormat="1" ht="13.5">
      <c r="A172" s="283"/>
      <c r="B172" s="297" t="s">
        <v>673</v>
      </c>
      <c r="C172" s="285" t="s">
        <v>511</v>
      </c>
      <c r="D172" s="283">
        <v>12</v>
      </c>
      <c r="E172" s="283"/>
      <c r="F172" s="283"/>
      <c r="G172" s="283"/>
      <c r="H172" s="286"/>
      <c r="I172" s="286"/>
      <c r="J172" s="286"/>
      <c r="K172" s="286"/>
      <c r="L172" s="286"/>
      <c r="M172" s="286"/>
      <c r="N172" s="286"/>
      <c r="O172" s="286"/>
      <c r="P172" s="286"/>
      <c r="Q172" s="286"/>
      <c r="R172" s="286"/>
      <c r="S172" s="286"/>
      <c r="T172" s="286"/>
      <c r="U172" s="286"/>
      <c r="V172" s="286"/>
      <c r="W172" s="287"/>
      <c r="X172" s="287"/>
      <c r="Y172" s="287"/>
      <c r="Z172" s="288"/>
      <c r="AA172" s="289"/>
      <c r="AB172" s="289"/>
      <c r="AC172" s="123"/>
      <c r="AD172" s="142"/>
    </row>
    <row r="173" spans="1:30" s="143" customFormat="1" ht="13.5">
      <c r="A173" s="283"/>
      <c r="B173" s="297" t="s">
        <v>674</v>
      </c>
      <c r="C173" s="285" t="s">
        <v>513</v>
      </c>
      <c r="D173" s="283">
        <v>12</v>
      </c>
      <c r="E173" s="283"/>
      <c r="F173" s="283"/>
      <c r="G173" s="283"/>
      <c r="H173" s="286"/>
      <c r="I173" s="286"/>
      <c r="J173" s="286"/>
      <c r="K173" s="286"/>
      <c r="L173" s="286"/>
      <c r="M173" s="286"/>
      <c r="N173" s="286"/>
      <c r="O173" s="286"/>
      <c r="P173" s="286"/>
      <c r="Q173" s="286"/>
      <c r="R173" s="286"/>
      <c r="S173" s="286"/>
      <c r="T173" s="286"/>
      <c r="U173" s="286"/>
      <c r="V173" s="286"/>
      <c r="W173" s="287"/>
      <c r="X173" s="287"/>
      <c r="Y173" s="287"/>
      <c r="Z173" s="288"/>
      <c r="AA173" s="289"/>
      <c r="AB173" s="289"/>
      <c r="AC173" s="123"/>
      <c r="AD173" s="142"/>
    </row>
    <row r="174" spans="1:30" s="296" customFormat="1" ht="26">
      <c r="A174" s="274">
        <v>7</v>
      </c>
      <c r="B174" s="293" t="s">
        <v>675</v>
      </c>
      <c r="C174" s="276"/>
      <c r="D174" s="274">
        <v>15</v>
      </c>
      <c r="E174" s="274" t="s">
        <v>542</v>
      </c>
      <c r="F174" s="274">
        <v>0</v>
      </c>
      <c r="G174" s="274">
        <v>0</v>
      </c>
      <c r="H174" s="277">
        <v>6000</v>
      </c>
      <c r="I174" s="277">
        <v>6000</v>
      </c>
      <c r="J174" s="277">
        <v>0</v>
      </c>
      <c r="K174" s="277">
        <v>0</v>
      </c>
      <c r="L174" s="277">
        <v>0</v>
      </c>
      <c r="M174" s="277">
        <v>0</v>
      </c>
      <c r="N174" s="277">
        <v>0</v>
      </c>
      <c r="O174" s="277">
        <v>0</v>
      </c>
      <c r="P174" s="277">
        <v>0</v>
      </c>
      <c r="Q174" s="277">
        <v>0</v>
      </c>
      <c r="R174" s="277">
        <v>0</v>
      </c>
      <c r="S174" s="277">
        <v>6000</v>
      </c>
      <c r="T174" s="277">
        <v>6000</v>
      </c>
      <c r="U174" s="277">
        <v>0</v>
      </c>
      <c r="V174" s="277">
        <v>6000</v>
      </c>
      <c r="W174" s="277"/>
      <c r="X174" s="277"/>
      <c r="Y174" s="277"/>
      <c r="Z174" s="278"/>
      <c r="AA174" s="279"/>
      <c r="AB174" s="279"/>
      <c r="AC174" s="294"/>
      <c r="AD174" s="295"/>
    </row>
    <row r="175" spans="1:30" s="143" customFormat="1" ht="13.5">
      <c r="A175" s="283"/>
      <c r="B175" s="297" t="s">
        <v>676</v>
      </c>
      <c r="C175" s="285" t="s">
        <v>514</v>
      </c>
      <c r="D175" s="283">
        <v>7</v>
      </c>
      <c r="E175" s="283"/>
      <c r="F175" s="283"/>
      <c r="G175" s="283"/>
      <c r="H175" s="286"/>
      <c r="I175" s="286"/>
      <c r="J175" s="286"/>
      <c r="K175" s="286"/>
      <c r="L175" s="286"/>
      <c r="M175" s="286"/>
      <c r="N175" s="286"/>
      <c r="O175" s="286"/>
      <c r="P175" s="286"/>
      <c r="Q175" s="286"/>
      <c r="R175" s="286"/>
      <c r="S175" s="286"/>
      <c r="T175" s="286"/>
      <c r="U175" s="286"/>
      <c r="V175" s="286"/>
      <c r="W175" s="287"/>
      <c r="X175" s="287"/>
      <c r="Y175" s="287"/>
      <c r="Z175" s="288"/>
      <c r="AA175" s="289"/>
      <c r="AB175" s="289"/>
      <c r="AC175" s="123"/>
      <c r="AD175" s="142"/>
    </row>
    <row r="176" spans="1:30" s="143" customFormat="1" ht="13.5">
      <c r="A176" s="283"/>
      <c r="B176" s="297" t="s">
        <v>677</v>
      </c>
      <c r="C176" s="285" t="s">
        <v>514</v>
      </c>
      <c r="D176" s="283">
        <v>8</v>
      </c>
      <c r="E176" s="283"/>
      <c r="F176" s="283"/>
      <c r="G176" s="283"/>
      <c r="H176" s="286"/>
      <c r="I176" s="286"/>
      <c r="J176" s="286"/>
      <c r="K176" s="286"/>
      <c r="L176" s="286"/>
      <c r="M176" s="286"/>
      <c r="N176" s="286"/>
      <c r="O176" s="286"/>
      <c r="P176" s="286"/>
      <c r="Q176" s="286"/>
      <c r="R176" s="286"/>
      <c r="S176" s="286"/>
      <c r="T176" s="286"/>
      <c r="U176" s="286"/>
      <c r="V176" s="286"/>
      <c r="W176" s="287"/>
      <c r="X176" s="287"/>
      <c r="Y176" s="287"/>
      <c r="Z176" s="288"/>
      <c r="AA176" s="289"/>
      <c r="AB176" s="289"/>
      <c r="AC176" s="123"/>
      <c r="AD176" s="142"/>
    </row>
    <row r="178" spans="1:25" ht="35.25" customHeight="1">
      <c r="A178" s="374" t="s">
        <v>450</v>
      </c>
      <c r="B178" s="374"/>
      <c r="C178" s="374"/>
      <c r="D178" s="374"/>
      <c r="E178" s="374"/>
      <c r="F178" s="374"/>
      <c r="G178" s="374"/>
      <c r="H178" s="374"/>
      <c r="I178" s="374"/>
      <c r="J178" s="374"/>
      <c r="K178" s="374"/>
      <c r="L178" s="374"/>
      <c r="M178" s="374"/>
      <c r="N178" s="374"/>
      <c r="O178" s="374"/>
      <c r="P178" s="374"/>
      <c r="Q178" s="374"/>
      <c r="R178" s="374"/>
      <c r="S178" s="374"/>
      <c r="T178" s="374"/>
      <c r="U178" s="374"/>
      <c r="V178" s="374"/>
      <c r="W178" s="374"/>
      <c r="X178" s="374"/>
      <c r="Y178" s="374"/>
    </row>
    <row r="179" spans="1:25" ht="17.25" customHeight="1">
      <c r="A179" s="202"/>
      <c r="B179" s="202"/>
      <c r="C179" s="202"/>
      <c r="D179" s="202"/>
      <c r="E179" s="202"/>
      <c r="F179" s="202"/>
      <c r="G179" s="202"/>
      <c r="H179" s="202"/>
      <c r="I179" s="202"/>
      <c r="J179" s="202"/>
      <c r="K179" s="202"/>
      <c r="L179" s="202"/>
      <c r="M179" s="202"/>
      <c r="N179" s="202"/>
      <c r="O179" s="202"/>
      <c r="P179" s="202"/>
      <c r="Q179" s="202"/>
      <c r="R179" s="202"/>
      <c r="S179" s="202"/>
      <c r="T179" s="202"/>
      <c r="U179" s="202"/>
      <c r="V179" s="202"/>
      <c r="W179" s="202"/>
      <c r="X179" s="202"/>
      <c r="Y179" s="202"/>
    </row>
    <row r="180" spans="1:25" ht="17.25" customHeight="1">
      <c r="A180" s="202"/>
      <c r="B180" s="202"/>
      <c r="C180" s="202"/>
      <c r="D180" s="202"/>
      <c r="E180" s="202"/>
      <c r="F180" s="202"/>
      <c r="G180" s="202"/>
      <c r="H180" s="202"/>
      <c r="I180" s="202"/>
      <c r="J180" s="202"/>
      <c r="K180" s="202"/>
      <c r="L180" s="202"/>
      <c r="M180" s="202"/>
      <c r="N180" s="202"/>
      <c r="O180" s="202"/>
      <c r="P180" s="202"/>
      <c r="Q180" s="202"/>
      <c r="R180" s="202"/>
      <c r="S180" s="202"/>
      <c r="T180" s="202"/>
      <c r="U180" s="202"/>
      <c r="V180" s="202"/>
      <c r="W180" s="202"/>
      <c r="X180" s="202"/>
      <c r="Y180" s="202"/>
    </row>
    <row r="181" spans="1:25" ht="17.25" customHeight="1">
      <c r="A181" s="202"/>
      <c r="B181" s="202"/>
      <c r="C181" s="202"/>
      <c r="D181" s="202"/>
      <c r="E181" s="202"/>
      <c r="F181" s="202"/>
      <c r="G181" s="202"/>
      <c r="H181" s="202"/>
      <c r="I181" s="202"/>
      <c r="J181" s="202"/>
      <c r="K181" s="202"/>
      <c r="L181" s="202"/>
      <c r="M181" s="202"/>
      <c r="N181" s="202"/>
      <c r="O181" s="202"/>
      <c r="P181" s="202"/>
      <c r="Q181" s="202"/>
      <c r="R181" s="202"/>
      <c r="S181" s="202"/>
      <c r="T181" s="202"/>
      <c r="U181" s="202"/>
      <c r="V181" s="202"/>
      <c r="W181" s="202"/>
      <c r="X181" s="202"/>
      <c r="Y181" s="202"/>
    </row>
    <row r="182" spans="1:25" ht="17.25" customHeight="1">
      <c r="A182" s="202"/>
      <c r="B182" s="202"/>
      <c r="C182" s="202"/>
      <c r="D182" s="202"/>
      <c r="E182" s="202"/>
      <c r="F182" s="202"/>
      <c r="G182" s="202"/>
      <c r="H182" s="202"/>
      <c r="I182" s="202"/>
      <c r="J182" s="202"/>
      <c r="K182" s="202"/>
      <c r="L182" s="202"/>
      <c r="M182" s="202"/>
      <c r="N182" s="202"/>
      <c r="O182" s="202"/>
      <c r="P182" s="202"/>
      <c r="Q182" s="202"/>
      <c r="R182" s="202"/>
      <c r="S182" s="202"/>
      <c r="T182" s="202"/>
      <c r="U182" s="202"/>
      <c r="V182" s="202"/>
      <c r="W182" s="202"/>
      <c r="X182" s="202"/>
      <c r="Y182" s="202"/>
    </row>
    <row r="183" spans="1:25" ht="17.25" customHeight="1">
      <c r="A183" s="202"/>
      <c r="B183" s="202"/>
      <c r="C183" s="202"/>
      <c r="D183" s="202"/>
      <c r="E183" s="202"/>
      <c r="F183" s="202"/>
      <c r="G183" s="202"/>
      <c r="H183" s="202"/>
      <c r="I183" s="202"/>
      <c r="J183" s="202"/>
      <c r="K183" s="202"/>
      <c r="L183" s="202"/>
      <c r="M183" s="202"/>
      <c r="N183" s="202"/>
      <c r="O183" s="202"/>
      <c r="P183" s="202"/>
      <c r="Q183" s="202"/>
      <c r="R183" s="202"/>
      <c r="S183" s="202"/>
      <c r="T183" s="202"/>
      <c r="U183" s="202"/>
      <c r="V183" s="202"/>
      <c r="W183" s="202"/>
      <c r="X183" s="202"/>
      <c r="Y183" s="202"/>
    </row>
    <row r="184" spans="1:25" ht="17.25" customHeight="1">
      <c r="A184" s="202"/>
      <c r="B184" s="202"/>
      <c r="C184" s="202"/>
      <c r="D184" s="202"/>
      <c r="E184" s="202"/>
      <c r="F184" s="202"/>
      <c r="G184" s="202"/>
      <c r="H184" s="202"/>
      <c r="I184" s="202"/>
      <c r="J184" s="202"/>
      <c r="K184" s="202"/>
      <c r="L184" s="202"/>
      <c r="M184" s="202"/>
      <c r="N184" s="202"/>
      <c r="O184" s="202"/>
      <c r="P184" s="202"/>
      <c r="Q184" s="202"/>
      <c r="R184" s="202"/>
      <c r="S184" s="202"/>
      <c r="T184" s="202"/>
      <c r="U184" s="202"/>
      <c r="V184" s="202"/>
      <c r="W184" s="202"/>
      <c r="X184" s="202"/>
      <c r="Y184" s="202"/>
    </row>
    <row r="185" spans="1:25" ht="17.25" customHeight="1">
      <c r="A185" s="202"/>
      <c r="B185" s="202"/>
      <c r="C185" s="201"/>
      <c r="D185" s="201"/>
      <c r="E185" s="201"/>
      <c r="F185" s="201"/>
      <c r="G185" s="201"/>
      <c r="H185" s="201"/>
      <c r="I185" s="201"/>
      <c r="J185" s="202"/>
      <c r="K185" s="202"/>
      <c r="L185" s="202"/>
      <c r="M185" s="202"/>
      <c r="N185" s="202"/>
      <c r="O185" s="202"/>
      <c r="P185" s="202"/>
      <c r="Q185" s="202"/>
      <c r="R185" s="202"/>
      <c r="S185" s="202"/>
      <c r="T185" s="202"/>
      <c r="U185" s="202"/>
      <c r="V185" s="202"/>
      <c r="W185" s="202"/>
      <c r="X185" s="202"/>
      <c r="Y185" s="202"/>
    </row>
    <row r="186" spans="1:25">
      <c r="C186" s="261" t="e">
        <f>SUM(D186:D187)</f>
        <v>#REF!</v>
      </c>
      <c r="D186" s="261" t="e">
        <f>D20+D38+D58+D71+D89+D109+D149+#REF!</f>
        <v>#REF!</v>
      </c>
      <c r="E186" s="261" t="e">
        <f>E20+E38+E58+E71+E89+E109+E149+#REF!</f>
        <v>#VALUE!</v>
      </c>
      <c r="F186" s="261" t="e">
        <f>F20+F38+F58+F71+F89+F109+F149+#REF!</f>
        <v>#REF!</v>
      </c>
      <c r="G186" s="261" t="e">
        <f>G20+G38+G58+G71+G89+G109+G149+#REF!</f>
        <v>#REF!</v>
      </c>
      <c r="H186" s="262" t="e">
        <f>H20+H38+H58+H71+H89+H109+H149+#REF!</f>
        <v>#REF!</v>
      </c>
      <c r="I186" s="263" t="e">
        <f>H186/D186</f>
        <v>#REF!</v>
      </c>
      <c r="J186" s="264" t="e">
        <f t="shared" ref="J186:P186" si="38">I186/E186</f>
        <v>#REF!</v>
      </c>
      <c r="K186" s="264" t="e">
        <f t="shared" si="38"/>
        <v>#REF!</v>
      </c>
      <c r="L186" s="264" t="e">
        <f t="shared" si="38"/>
        <v>#REF!</v>
      </c>
      <c r="M186" s="264" t="e">
        <f t="shared" si="38"/>
        <v>#REF!</v>
      </c>
      <c r="N186" s="264" t="e">
        <f t="shared" si="38"/>
        <v>#REF!</v>
      </c>
      <c r="O186" s="264" t="e">
        <f t="shared" si="38"/>
        <v>#REF!</v>
      </c>
      <c r="P186" s="264" t="e">
        <f t="shared" si="38"/>
        <v>#REF!</v>
      </c>
    </row>
    <row r="187" spans="1:25">
      <c r="C187" s="265"/>
      <c r="D187" s="265" t="e">
        <f>D32+D42+D60+D80+D95+D115+D156+#REF!</f>
        <v>#REF!</v>
      </c>
      <c r="E187" s="265" t="e">
        <f>E32+E42+E60+E80+E95+E115+E156+#REF!</f>
        <v>#VALUE!</v>
      </c>
      <c r="F187" s="265" t="e">
        <f>F32+F42+F60+F80+F95+F115+F156+#REF!</f>
        <v>#REF!</v>
      </c>
      <c r="G187" s="265" t="e">
        <f>G32+G42+G60+G80+G95+G115+G156+#REF!</f>
        <v>#REF!</v>
      </c>
      <c r="H187" s="266" t="e">
        <f>H32+H42+H60+H80+H95+H115+H156+#REF!</f>
        <v>#REF!</v>
      </c>
      <c r="I187" s="263" t="e">
        <f>H187/D187</f>
        <v>#REF!</v>
      </c>
    </row>
    <row r="188" spans="1:25">
      <c r="C188" s="265"/>
      <c r="D188" s="265"/>
      <c r="E188" s="265"/>
      <c r="F188" s="265"/>
      <c r="G188" s="265"/>
      <c r="H188" s="267" t="e">
        <f>SUM(H186:H187)</f>
        <v>#REF!</v>
      </c>
      <c r="I188" s="268"/>
    </row>
    <row r="189" spans="1:25">
      <c r="C189" s="265"/>
      <c r="D189" s="265"/>
      <c r="E189" s="265"/>
      <c r="F189" s="265"/>
      <c r="G189" s="265"/>
      <c r="H189" s="268"/>
      <c r="I189" s="268"/>
    </row>
  </sheetData>
  <mergeCells count="37">
    <mergeCell ref="A1:Y1"/>
    <mergeCell ref="E6:E9"/>
    <mergeCell ref="AB6:AB9"/>
    <mergeCell ref="G7:G9"/>
    <mergeCell ref="G6:I6"/>
    <mergeCell ref="A2:AB2"/>
    <mergeCell ref="A6:A9"/>
    <mergeCell ref="B6:B9"/>
    <mergeCell ref="A3:AB3"/>
    <mergeCell ref="A4:AB4"/>
    <mergeCell ref="A5:AB5"/>
    <mergeCell ref="C6:C9"/>
    <mergeCell ref="D6:D9"/>
    <mergeCell ref="H7:I7"/>
    <mergeCell ref="F6:F9"/>
    <mergeCell ref="T6:X6"/>
    <mergeCell ref="AC6:AC9"/>
    <mergeCell ref="J6:P6"/>
    <mergeCell ref="Q6:R6"/>
    <mergeCell ref="Q7:Q9"/>
    <mergeCell ref="R7:R9"/>
    <mergeCell ref="J7:J9"/>
    <mergeCell ref="AA6:AA9"/>
    <mergeCell ref="Z6:Z9"/>
    <mergeCell ref="Y6:Y9"/>
    <mergeCell ref="S6:S9"/>
    <mergeCell ref="L8:P8"/>
    <mergeCell ref="T7:T10"/>
    <mergeCell ref="V7:X7"/>
    <mergeCell ref="V8:V10"/>
    <mergeCell ref="W8:W10"/>
    <mergeCell ref="A178:Y178"/>
    <mergeCell ref="K8:K9"/>
    <mergeCell ref="K7:P7"/>
    <mergeCell ref="H8:H9"/>
    <mergeCell ref="I8:I9"/>
    <mergeCell ref="X8:X10"/>
  </mergeCells>
  <printOptions horizontalCentered="1"/>
  <pageMargins left="0.39370078740157483" right="0.39370078740157483" top="0.59055118110236227" bottom="0.39370078740157483" header="0.51181102362204722" footer="0.98425196850393704"/>
  <pageSetup paperSize="8" fitToHeight="0" orientation="landscape" useFirstPageNumber="1" r:id="rId1"/>
  <headerFooter differentFirst="1">
    <oddFooter>&amp;R&amp;P</oddFooter>
  </headerFooter>
  <rowBreaks count="1" manualBreakCount="1">
    <brk id="174" max="2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pageSetUpPr fitToPage="1"/>
  </sheetPr>
  <dimension ref="A1:P69"/>
  <sheetViews>
    <sheetView showZeros="0" zoomScaleNormal="100" workbookViewId="0">
      <selection activeCell="P21" sqref="P21"/>
    </sheetView>
  </sheetViews>
  <sheetFormatPr defaultColWidth="9.08203125" defaultRowHeight="13"/>
  <cols>
    <col min="1" max="1" width="4" style="33" customWidth="1"/>
    <col min="2" max="2" width="40.75" style="41" customWidth="1"/>
    <col min="3" max="5" width="8.75" style="33" customWidth="1"/>
    <col min="6" max="6" width="12.75" style="33" customWidth="1"/>
    <col min="7" max="11" width="10.75" style="42" customWidth="1"/>
    <col min="12" max="12" width="10.75" style="120" customWidth="1"/>
    <col min="13" max="14" width="10.75" style="42" customWidth="1"/>
    <col min="15" max="15" width="12.75" style="119" customWidth="1"/>
    <col min="16" max="16" width="48.75" style="116" customWidth="1"/>
    <col min="17" max="16384" width="9.08203125" style="33"/>
  </cols>
  <sheetData>
    <row r="1" spans="1:16" ht="21" customHeight="1">
      <c r="A1" s="408" t="s">
        <v>407</v>
      </c>
      <c r="B1" s="408"/>
      <c r="C1" s="408"/>
      <c r="D1" s="408"/>
      <c r="E1" s="408"/>
      <c r="F1" s="408"/>
      <c r="G1" s="408"/>
      <c r="H1" s="408"/>
      <c r="I1" s="408"/>
      <c r="J1" s="408"/>
      <c r="K1" s="408"/>
      <c r="L1" s="408"/>
      <c r="M1" s="408"/>
      <c r="N1" s="408"/>
      <c r="O1" s="408"/>
      <c r="P1" s="408"/>
    </row>
    <row r="2" spans="1:16" ht="18.75" customHeight="1">
      <c r="A2" s="408" t="s">
        <v>408</v>
      </c>
      <c r="B2" s="408"/>
      <c r="C2" s="408"/>
      <c r="D2" s="408"/>
      <c r="E2" s="408"/>
      <c r="F2" s="408"/>
      <c r="G2" s="408"/>
      <c r="H2" s="408"/>
      <c r="I2" s="408"/>
      <c r="J2" s="408"/>
      <c r="K2" s="408"/>
      <c r="L2" s="408"/>
      <c r="M2" s="408"/>
      <c r="N2" s="408"/>
      <c r="O2" s="408"/>
      <c r="P2" s="408"/>
    </row>
    <row r="3" spans="1:16" ht="15.75" customHeight="1">
      <c r="A3" s="406" t="s">
        <v>409</v>
      </c>
      <c r="B3" s="406"/>
      <c r="C3" s="406"/>
      <c r="D3" s="406"/>
      <c r="E3" s="406"/>
      <c r="F3" s="406"/>
      <c r="G3" s="406"/>
      <c r="H3" s="406"/>
      <c r="I3" s="406"/>
      <c r="J3" s="406"/>
      <c r="K3" s="406"/>
      <c r="L3" s="406"/>
      <c r="M3" s="406"/>
      <c r="N3" s="406"/>
      <c r="O3" s="406"/>
      <c r="P3" s="406"/>
    </row>
    <row r="4" spans="1:16">
      <c r="A4" s="368" t="s">
        <v>1</v>
      </c>
      <c r="B4" s="368"/>
      <c r="C4" s="368"/>
      <c r="D4" s="368"/>
      <c r="E4" s="368"/>
      <c r="F4" s="368"/>
      <c r="G4" s="368"/>
      <c r="H4" s="368"/>
      <c r="I4" s="368"/>
      <c r="J4" s="368"/>
      <c r="K4" s="368"/>
      <c r="L4" s="368"/>
      <c r="M4" s="368"/>
      <c r="N4" s="368"/>
      <c r="O4" s="368"/>
      <c r="P4" s="368"/>
    </row>
    <row r="5" spans="1:16" ht="48.75" customHeight="1">
      <c r="A5" s="350" t="s">
        <v>2</v>
      </c>
      <c r="B5" s="350" t="s">
        <v>60</v>
      </c>
      <c r="C5" s="350" t="s">
        <v>20</v>
      </c>
      <c r="D5" s="350" t="s">
        <v>61</v>
      </c>
      <c r="E5" s="350" t="s">
        <v>146</v>
      </c>
      <c r="F5" s="350" t="s">
        <v>62</v>
      </c>
      <c r="G5" s="350"/>
      <c r="H5" s="350"/>
      <c r="I5" s="350"/>
      <c r="J5" s="350" t="s">
        <v>147</v>
      </c>
      <c r="K5" s="350"/>
      <c r="L5" s="357" t="s">
        <v>332</v>
      </c>
      <c r="M5" s="350" t="s">
        <v>66</v>
      </c>
      <c r="N5" s="350"/>
      <c r="O5" s="413" t="s">
        <v>336</v>
      </c>
      <c r="P5" s="413"/>
    </row>
    <row r="6" spans="1:16" ht="30" customHeight="1">
      <c r="A6" s="350"/>
      <c r="B6" s="350"/>
      <c r="C6" s="350"/>
      <c r="D6" s="350"/>
      <c r="E6" s="350"/>
      <c r="F6" s="350" t="s">
        <v>38</v>
      </c>
      <c r="G6" s="350" t="s">
        <v>39</v>
      </c>
      <c r="H6" s="350" t="s">
        <v>4</v>
      </c>
      <c r="I6" s="350"/>
      <c r="J6" s="350" t="s">
        <v>5</v>
      </c>
      <c r="K6" s="350" t="s">
        <v>331</v>
      </c>
      <c r="L6" s="407"/>
      <c r="M6" s="350" t="s">
        <v>76</v>
      </c>
      <c r="N6" s="350" t="s">
        <v>37</v>
      </c>
      <c r="O6" s="413"/>
      <c r="P6" s="413"/>
    </row>
    <row r="7" spans="1:16" ht="30" customHeight="1">
      <c r="A7" s="350"/>
      <c r="B7" s="350"/>
      <c r="C7" s="350"/>
      <c r="D7" s="350"/>
      <c r="E7" s="350"/>
      <c r="F7" s="350"/>
      <c r="G7" s="350"/>
      <c r="H7" s="350" t="s">
        <v>78</v>
      </c>
      <c r="I7" s="350" t="s">
        <v>79</v>
      </c>
      <c r="J7" s="350"/>
      <c r="K7" s="350"/>
      <c r="L7" s="407"/>
      <c r="M7" s="350"/>
      <c r="N7" s="350"/>
      <c r="O7" s="413"/>
      <c r="P7" s="413"/>
    </row>
    <row r="8" spans="1:16" ht="10.5" customHeight="1">
      <c r="A8" s="350"/>
      <c r="B8" s="350"/>
      <c r="C8" s="350"/>
      <c r="D8" s="350"/>
      <c r="E8" s="350"/>
      <c r="F8" s="350"/>
      <c r="G8" s="350"/>
      <c r="H8" s="350"/>
      <c r="I8" s="350"/>
      <c r="J8" s="350"/>
      <c r="K8" s="350"/>
      <c r="L8" s="358"/>
      <c r="M8" s="350"/>
      <c r="N8" s="350"/>
      <c r="O8" s="413"/>
      <c r="P8" s="413"/>
    </row>
    <row r="9" spans="1:16" ht="12.75" customHeight="1">
      <c r="A9" s="30">
        <v>1</v>
      </c>
      <c r="B9" s="30">
        <f>+A9+1</f>
        <v>2</v>
      </c>
      <c r="C9" s="30">
        <f t="shared" ref="C9:I9" si="0">+B9+1</f>
        <v>3</v>
      </c>
      <c r="D9" s="30">
        <f t="shared" si="0"/>
        <v>4</v>
      </c>
      <c r="E9" s="30">
        <f t="shared" si="0"/>
        <v>5</v>
      </c>
      <c r="F9" s="30">
        <f t="shared" si="0"/>
        <v>6</v>
      </c>
      <c r="G9" s="30">
        <f t="shared" si="0"/>
        <v>7</v>
      </c>
      <c r="H9" s="30">
        <f t="shared" si="0"/>
        <v>8</v>
      </c>
      <c r="I9" s="30">
        <f t="shared" si="0"/>
        <v>9</v>
      </c>
      <c r="J9" s="30">
        <f t="shared" ref="J9" si="1">+I9+1</f>
        <v>10</v>
      </c>
      <c r="K9" s="30">
        <f t="shared" ref="K9" si="2">+J9+1</f>
        <v>11</v>
      </c>
      <c r="L9" s="154">
        <f t="shared" ref="L9" si="3">+K9+1</f>
        <v>12</v>
      </c>
      <c r="M9" s="30">
        <f t="shared" ref="M9" si="4">+L9+1</f>
        <v>13</v>
      </c>
      <c r="N9" s="30">
        <f t="shared" ref="N9" si="5">+M9+1</f>
        <v>14</v>
      </c>
      <c r="O9" s="414">
        <f t="shared" ref="O9" si="6">+N9+1</f>
        <v>15</v>
      </c>
      <c r="P9" s="415">
        <f t="shared" ref="P9" si="7">+O9+1</f>
        <v>16</v>
      </c>
    </row>
    <row r="10" spans="1:16" s="34" customFormat="1" ht="21.75" customHeight="1">
      <c r="A10" s="36"/>
      <c r="B10" s="155" t="s">
        <v>8</v>
      </c>
      <c r="C10" s="38"/>
      <c r="D10" s="38"/>
      <c r="E10" s="38"/>
      <c r="F10" s="156"/>
      <c r="G10" s="146">
        <f>+G11+G14</f>
        <v>64412397</v>
      </c>
      <c r="H10" s="146">
        <f t="shared" ref="H10:N10" si="8">+H11+H14</f>
        <v>61879048</v>
      </c>
      <c r="I10" s="146">
        <f t="shared" si="8"/>
        <v>249604</v>
      </c>
      <c r="J10" s="146">
        <f t="shared" si="8"/>
        <v>534981</v>
      </c>
      <c r="K10" s="146">
        <f t="shared" si="8"/>
        <v>365369</v>
      </c>
      <c r="L10" s="146">
        <f t="shared" si="8"/>
        <v>370670</v>
      </c>
      <c r="M10" s="146">
        <f t="shared" si="8"/>
        <v>54453474</v>
      </c>
      <c r="N10" s="146">
        <f t="shared" si="8"/>
        <v>47491893</v>
      </c>
      <c r="O10" s="157"/>
      <c r="P10" s="113"/>
    </row>
    <row r="11" spans="1:16" s="34" customFormat="1" ht="21.75" customHeight="1">
      <c r="A11" s="155"/>
      <c r="B11" s="158" t="s">
        <v>11</v>
      </c>
      <c r="C11" s="156"/>
      <c r="D11" s="156"/>
      <c r="E11" s="156"/>
      <c r="F11" s="156"/>
      <c r="G11" s="146">
        <f>+G12</f>
        <v>0</v>
      </c>
      <c r="H11" s="146">
        <f t="shared" ref="H11:N11" si="9">+H12</f>
        <v>0</v>
      </c>
      <c r="I11" s="146">
        <f t="shared" si="9"/>
        <v>0</v>
      </c>
      <c r="J11" s="146">
        <f t="shared" si="9"/>
        <v>0</v>
      </c>
      <c r="K11" s="146">
        <f t="shared" si="9"/>
        <v>0</v>
      </c>
      <c r="L11" s="146">
        <f t="shared" si="9"/>
        <v>0</v>
      </c>
      <c r="M11" s="146">
        <f t="shared" si="9"/>
        <v>0</v>
      </c>
      <c r="N11" s="146">
        <f t="shared" si="9"/>
        <v>0</v>
      </c>
      <c r="O11" s="157"/>
      <c r="P11" s="159"/>
    </row>
    <row r="12" spans="1:16" s="34" customFormat="1" ht="21.75" customHeight="1">
      <c r="A12" s="155"/>
      <c r="B12" s="158" t="s">
        <v>80</v>
      </c>
      <c r="C12" s="156"/>
      <c r="D12" s="156"/>
      <c r="E12" s="156"/>
      <c r="F12" s="156"/>
      <c r="G12" s="146">
        <f>SUM(G13)</f>
        <v>0</v>
      </c>
      <c r="H12" s="146">
        <f t="shared" ref="H12:N12" si="10">SUM(H13)</f>
        <v>0</v>
      </c>
      <c r="I12" s="146">
        <f t="shared" si="10"/>
        <v>0</v>
      </c>
      <c r="J12" s="146">
        <f t="shared" si="10"/>
        <v>0</v>
      </c>
      <c r="K12" s="146">
        <f t="shared" si="10"/>
        <v>0</v>
      </c>
      <c r="L12" s="146">
        <f t="shared" si="10"/>
        <v>0</v>
      </c>
      <c r="M12" s="146">
        <f t="shared" si="10"/>
        <v>0</v>
      </c>
      <c r="N12" s="146">
        <f t="shared" si="10"/>
        <v>0</v>
      </c>
      <c r="O12" s="157"/>
      <c r="P12" s="160"/>
    </row>
    <row r="13" spans="1:16" ht="31.5" customHeight="1">
      <c r="A13" s="153">
        <v>1</v>
      </c>
      <c r="B13" s="35" t="s">
        <v>148</v>
      </c>
      <c r="C13" s="38"/>
      <c r="D13" s="40"/>
      <c r="E13" s="38"/>
      <c r="F13" s="40"/>
      <c r="G13" s="20"/>
      <c r="H13" s="20"/>
      <c r="I13" s="20"/>
      <c r="J13" s="20"/>
      <c r="K13" s="20"/>
      <c r="L13" s="20"/>
      <c r="M13" s="20"/>
      <c r="N13" s="20"/>
      <c r="O13" s="117" t="s">
        <v>149</v>
      </c>
      <c r="P13" s="161"/>
    </row>
    <row r="14" spans="1:16" s="34" customFormat="1" ht="21.75" customHeight="1">
      <c r="A14" s="155"/>
      <c r="B14" s="158" t="s">
        <v>14</v>
      </c>
      <c r="C14" s="156"/>
      <c r="D14" s="156"/>
      <c r="E14" s="156"/>
      <c r="F14" s="156"/>
      <c r="G14" s="146">
        <f>+G15+G19+G29+G48+G62</f>
        <v>64412397</v>
      </c>
      <c r="H14" s="146">
        <f t="shared" ref="H14:N14" si="11">+H15+H19+H29+H48+H62</f>
        <v>61879048</v>
      </c>
      <c r="I14" s="146">
        <f t="shared" si="11"/>
        <v>249604</v>
      </c>
      <c r="J14" s="146">
        <f t="shared" si="11"/>
        <v>534981</v>
      </c>
      <c r="K14" s="146">
        <f t="shared" si="11"/>
        <v>365369</v>
      </c>
      <c r="L14" s="146">
        <f t="shared" si="11"/>
        <v>370670</v>
      </c>
      <c r="M14" s="146">
        <f t="shared" si="11"/>
        <v>54453474</v>
      </c>
      <c r="N14" s="146">
        <f t="shared" si="11"/>
        <v>47491893</v>
      </c>
      <c r="O14" s="157"/>
      <c r="P14" s="159"/>
    </row>
    <row r="15" spans="1:16" s="34" customFormat="1" ht="21.75" customHeight="1">
      <c r="A15" s="155"/>
      <c r="B15" s="158" t="s">
        <v>91</v>
      </c>
      <c r="C15" s="156"/>
      <c r="D15" s="156"/>
      <c r="E15" s="156"/>
      <c r="F15" s="156"/>
      <c r="G15" s="146">
        <f>+G16</f>
        <v>1720000</v>
      </c>
      <c r="H15" s="146">
        <f t="shared" ref="H15:N15" si="12">+H16</f>
        <v>1720000</v>
      </c>
      <c r="I15" s="146">
        <f t="shared" si="12"/>
        <v>0</v>
      </c>
      <c r="J15" s="146">
        <f t="shared" si="12"/>
        <v>0</v>
      </c>
      <c r="K15" s="146">
        <f t="shared" si="12"/>
        <v>0</v>
      </c>
      <c r="L15" s="146">
        <f t="shared" si="12"/>
        <v>0</v>
      </c>
      <c r="M15" s="146">
        <f t="shared" si="12"/>
        <v>1720000</v>
      </c>
      <c r="N15" s="146">
        <f t="shared" si="12"/>
        <v>1720000</v>
      </c>
      <c r="O15" s="157"/>
      <c r="P15" s="159"/>
    </row>
    <row r="16" spans="1:16" s="34" customFormat="1" ht="21.75" customHeight="1">
      <c r="A16" s="155"/>
      <c r="B16" s="158" t="s">
        <v>99</v>
      </c>
      <c r="C16" s="156"/>
      <c r="D16" s="156"/>
      <c r="E16" s="156"/>
      <c r="F16" s="156"/>
      <c r="G16" s="146">
        <f>SUM(G17:G18)</f>
        <v>1720000</v>
      </c>
      <c r="H16" s="146">
        <f t="shared" ref="H16:N16" si="13">SUM(H17:H18)</f>
        <v>1720000</v>
      </c>
      <c r="I16" s="146">
        <f t="shared" si="13"/>
        <v>0</v>
      </c>
      <c r="J16" s="146">
        <f t="shared" si="13"/>
        <v>0</v>
      </c>
      <c r="K16" s="146">
        <f t="shared" si="13"/>
        <v>0</v>
      </c>
      <c r="L16" s="146">
        <f t="shared" si="13"/>
        <v>0</v>
      </c>
      <c r="M16" s="146">
        <f t="shared" si="13"/>
        <v>1720000</v>
      </c>
      <c r="N16" s="146">
        <f t="shared" si="13"/>
        <v>1720000</v>
      </c>
      <c r="O16" s="157"/>
      <c r="P16" s="159"/>
    </row>
    <row r="17" spans="1:16" ht="47.25" customHeight="1">
      <c r="A17" s="36">
        <v>1</v>
      </c>
      <c r="B17" s="37" t="s">
        <v>233</v>
      </c>
      <c r="C17" s="81" t="s">
        <v>234</v>
      </c>
      <c r="D17" s="81" t="s">
        <v>235</v>
      </c>
      <c r="E17" s="81" t="s">
        <v>94</v>
      </c>
      <c r="F17" s="38"/>
      <c r="G17" s="20">
        <v>1400000</v>
      </c>
      <c r="H17" s="20">
        <v>1400000</v>
      </c>
      <c r="I17" s="20"/>
      <c r="J17" s="20"/>
      <c r="K17" s="20"/>
      <c r="L17" s="20"/>
      <c r="M17" s="20">
        <v>1400000</v>
      </c>
      <c r="N17" s="20">
        <v>1400000</v>
      </c>
      <c r="O17" s="117"/>
      <c r="P17" s="113"/>
    </row>
    <row r="18" spans="1:16" ht="36.75" customHeight="1">
      <c r="A18" s="36">
        <v>2</v>
      </c>
      <c r="B18" s="37" t="s">
        <v>333</v>
      </c>
      <c r="C18" s="81" t="s">
        <v>334</v>
      </c>
      <c r="D18" s="81" t="s">
        <v>335</v>
      </c>
      <c r="E18" s="81" t="s">
        <v>97</v>
      </c>
      <c r="F18" s="38"/>
      <c r="G18" s="20">
        <v>320000</v>
      </c>
      <c r="H18" s="20">
        <v>320000</v>
      </c>
      <c r="I18" s="20"/>
      <c r="J18" s="20"/>
      <c r="K18" s="20"/>
      <c r="L18" s="20"/>
      <c r="M18" s="20">
        <v>320000</v>
      </c>
      <c r="N18" s="20">
        <v>320000</v>
      </c>
      <c r="O18" s="117"/>
      <c r="P18" s="113"/>
    </row>
    <row r="19" spans="1:16" s="34" customFormat="1" ht="21.75" customHeight="1">
      <c r="A19" s="155"/>
      <c r="B19" s="158" t="s">
        <v>52</v>
      </c>
      <c r="C19" s="156"/>
      <c r="D19" s="156"/>
      <c r="E19" s="156"/>
      <c r="F19" s="156"/>
      <c r="G19" s="146">
        <f>+G20+G22+G24+G26</f>
        <v>11679840</v>
      </c>
      <c r="H19" s="146">
        <f t="shared" ref="H19:N19" si="14">+H20+H22+H24+H26</f>
        <v>10979840</v>
      </c>
      <c r="I19" s="146">
        <f t="shared" si="14"/>
        <v>0</v>
      </c>
      <c r="J19" s="146">
        <f t="shared" si="14"/>
        <v>0</v>
      </c>
      <c r="K19" s="146">
        <f t="shared" si="14"/>
        <v>0</v>
      </c>
      <c r="L19" s="146">
        <f t="shared" si="14"/>
        <v>0</v>
      </c>
      <c r="M19" s="146">
        <f t="shared" si="14"/>
        <v>11679840</v>
      </c>
      <c r="N19" s="146">
        <f t="shared" si="14"/>
        <v>7886000</v>
      </c>
      <c r="O19" s="157"/>
      <c r="P19" s="159"/>
    </row>
    <row r="20" spans="1:16" s="34" customFormat="1" ht="21.75" customHeight="1">
      <c r="A20" s="155"/>
      <c r="B20" s="158" t="s">
        <v>329</v>
      </c>
      <c r="C20" s="156"/>
      <c r="D20" s="156"/>
      <c r="E20" s="156"/>
      <c r="F20" s="156"/>
      <c r="G20" s="146">
        <f>SUM(G21)</f>
        <v>400000</v>
      </c>
      <c r="H20" s="146">
        <f t="shared" ref="H20:N20" si="15">SUM(H21)</f>
        <v>400000</v>
      </c>
      <c r="I20" s="146">
        <f t="shared" si="15"/>
        <v>0</v>
      </c>
      <c r="J20" s="146">
        <f t="shared" si="15"/>
        <v>0</v>
      </c>
      <c r="K20" s="146">
        <f t="shared" si="15"/>
        <v>0</v>
      </c>
      <c r="L20" s="146">
        <f t="shared" si="15"/>
        <v>0</v>
      </c>
      <c r="M20" s="146">
        <f t="shared" si="15"/>
        <v>400000</v>
      </c>
      <c r="N20" s="146">
        <f t="shared" si="15"/>
        <v>400000</v>
      </c>
      <c r="O20" s="157"/>
      <c r="P20" s="159"/>
    </row>
    <row r="21" spans="1:16" ht="42">
      <c r="A21" s="36">
        <v>1</v>
      </c>
      <c r="B21" s="37" t="s">
        <v>346</v>
      </c>
      <c r="C21" s="81" t="s">
        <v>347</v>
      </c>
      <c r="D21" s="81" t="s">
        <v>94</v>
      </c>
      <c r="E21" s="81"/>
      <c r="F21" s="38" t="s">
        <v>348</v>
      </c>
      <c r="G21" s="20">
        <v>400000</v>
      </c>
      <c r="H21" s="20">
        <v>400000</v>
      </c>
      <c r="I21" s="20"/>
      <c r="J21" s="20"/>
      <c r="K21" s="20"/>
      <c r="L21" s="20"/>
      <c r="M21" s="20">
        <v>400000</v>
      </c>
      <c r="N21" s="20">
        <v>400000</v>
      </c>
      <c r="O21" s="117" t="s">
        <v>361</v>
      </c>
      <c r="P21" s="113" t="s">
        <v>362</v>
      </c>
    </row>
    <row r="22" spans="1:16" s="34" customFormat="1" ht="21.75" customHeight="1">
      <c r="A22" s="155"/>
      <c r="B22" s="158" t="s">
        <v>330</v>
      </c>
      <c r="C22" s="156"/>
      <c r="D22" s="156"/>
      <c r="E22" s="156"/>
      <c r="F22" s="156"/>
      <c r="G22" s="146">
        <f>SUM(G23)</f>
        <v>3000000</v>
      </c>
      <c r="H22" s="146">
        <f t="shared" ref="H22" si="16">SUM(H23)</f>
        <v>2500000</v>
      </c>
      <c r="I22" s="146">
        <f t="shared" ref="I22" si="17">SUM(I23)</f>
        <v>0</v>
      </c>
      <c r="J22" s="146">
        <f t="shared" ref="J22" si="18">SUM(J23)</f>
        <v>0</v>
      </c>
      <c r="K22" s="146">
        <f t="shared" ref="K22" si="19">SUM(K23)</f>
        <v>0</v>
      </c>
      <c r="L22" s="146">
        <f t="shared" ref="L22" si="20">SUM(L23)</f>
        <v>0</v>
      </c>
      <c r="M22" s="146">
        <f t="shared" ref="M22" si="21">SUM(M23)</f>
        <v>3000000</v>
      </c>
      <c r="N22" s="146">
        <f t="shared" ref="N22" si="22">SUM(N23)</f>
        <v>2500000</v>
      </c>
      <c r="O22" s="157"/>
      <c r="P22" s="159"/>
    </row>
    <row r="23" spans="1:16" ht="31.5">
      <c r="A23" s="36">
        <v>1</v>
      </c>
      <c r="B23" s="37" t="s">
        <v>358</v>
      </c>
      <c r="C23" s="81" t="s">
        <v>359</v>
      </c>
      <c r="D23" s="81" t="s">
        <v>360</v>
      </c>
      <c r="E23" s="81" t="s">
        <v>94</v>
      </c>
      <c r="F23" s="38"/>
      <c r="G23" s="20">
        <v>3000000</v>
      </c>
      <c r="H23" s="20">
        <v>2500000</v>
      </c>
      <c r="I23" s="20"/>
      <c r="J23" s="20"/>
      <c r="K23" s="20"/>
      <c r="L23" s="20"/>
      <c r="M23" s="20">
        <v>3000000</v>
      </c>
      <c r="N23" s="20">
        <v>2500000</v>
      </c>
      <c r="O23" s="117" t="s">
        <v>367</v>
      </c>
      <c r="P23" s="113" t="s">
        <v>368</v>
      </c>
    </row>
    <row r="24" spans="1:16" s="34" customFormat="1" ht="21.75" customHeight="1">
      <c r="A24" s="155"/>
      <c r="B24" s="158" t="s">
        <v>135</v>
      </c>
      <c r="C24" s="156"/>
      <c r="D24" s="156"/>
      <c r="E24" s="156"/>
      <c r="F24" s="156"/>
      <c r="G24" s="146">
        <f>SUM(G25)</f>
        <v>736000</v>
      </c>
      <c r="H24" s="146">
        <f t="shared" ref="H24" si="23">SUM(H25)</f>
        <v>536000</v>
      </c>
      <c r="I24" s="146">
        <f t="shared" ref="I24" si="24">SUM(I25)</f>
        <v>0</v>
      </c>
      <c r="J24" s="146">
        <f t="shared" ref="J24" si="25">SUM(J25)</f>
        <v>0</v>
      </c>
      <c r="K24" s="146">
        <f t="shared" ref="K24" si="26">SUM(K25)</f>
        <v>0</v>
      </c>
      <c r="L24" s="146">
        <f t="shared" ref="L24" si="27">SUM(L25)</f>
        <v>0</v>
      </c>
      <c r="M24" s="146">
        <f t="shared" ref="M24" si="28">SUM(M25)</f>
        <v>736000</v>
      </c>
      <c r="N24" s="146">
        <f t="shared" ref="N24" si="29">SUM(N25)</f>
        <v>536000</v>
      </c>
      <c r="O24" s="157"/>
      <c r="P24" s="159"/>
    </row>
    <row r="25" spans="1:16" ht="42">
      <c r="A25" s="36" t="s">
        <v>326</v>
      </c>
      <c r="B25" s="37" t="s">
        <v>349</v>
      </c>
      <c r="C25" s="81" t="s">
        <v>350</v>
      </c>
      <c r="D25" s="81"/>
      <c r="E25" s="81" t="s">
        <v>81</v>
      </c>
      <c r="F25" s="38"/>
      <c r="G25" s="20">
        <v>736000</v>
      </c>
      <c r="H25" s="20">
        <v>536000</v>
      </c>
      <c r="I25" s="20"/>
      <c r="J25" s="20"/>
      <c r="K25" s="20"/>
      <c r="L25" s="20"/>
      <c r="M25" s="20">
        <v>736000</v>
      </c>
      <c r="N25" s="20">
        <v>536000</v>
      </c>
      <c r="O25" s="117" t="s">
        <v>363</v>
      </c>
      <c r="P25" s="113" t="s">
        <v>364</v>
      </c>
    </row>
    <row r="26" spans="1:16" s="34" customFormat="1" ht="21.75" customHeight="1">
      <c r="A26" s="155"/>
      <c r="B26" s="158" t="s">
        <v>102</v>
      </c>
      <c r="C26" s="156"/>
      <c r="D26" s="156"/>
      <c r="E26" s="156"/>
      <c r="F26" s="156"/>
      <c r="G26" s="146">
        <f>SUM(G27:G28)</f>
        <v>7543840</v>
      </c>
      <c r="H26" s="146">
        <f t="shared" ref="H26:N26" si="30">SUM(H27:H28)</f>
        <v>7543840</v>
      </c>
      <c r="I26" s="146">
        <f t="shared" si="30"/>
        <v>0</v>
      </c>
      <c r="J26" s="146">
        <f t="shared" si="30"/>
        <v>0</v>
      </c>
      <c r="K26" s="146">
        <f t="shared" si="30"/>
        <v>0</v>
      </c>
      <c r="L26" s="146">
        <f t="shared" si="30"/>
        <v>0</v>
      </c>
      <c r="M26" s="146">
        <f t="shared" si="30"/>
        <v>7543840</v>
      </c>
      <c r="N26" s="146">
        <f t="shared" si="30"/>
        <v>4450000</v>
      </c>
      <c r="O26" s="157"/>
      <c r="P26" s="159"/>
    </row>
    <row r="27" spans="1:16" ht="60.75" customHeight="1">
      <c r="A27" s="36">
        <v>1</v>
      </c>
      <c r="B27" s="37" t="s">
        <v>351</v>
      </c>
      <c r="C27" s="81" t="s">
        <v>352</v>
      </c>
      <c r="D27" s="81" t="s">
        <v>353</v>
      </c>
      <c r="E27" s="81" t="s">
        <v>94</v>
      </c>
      <c r="F27" s="38"/>
      <c r="G27" s="20">
        <v>6093840</v>
      </c>
      <c r="H27" s="20">
        <v>6093840</v>
      </c>
      <c r="I27" s="20"/>
      <c r="J27" s="20"/>
      <c r="K27" s="20"/>
      <c r="L27" s="20"/>
      <c r="M27" s="20">
        <v>6093840</v>
      </c>
      <c r="N27" s="20">
        <v>3000000</v>
      </c>
      <c r="O27" s="117" t="s">
        <v>365</v>
      </c>
      <c r="P27" s="113" t="s">
        <v>366</v>
      </c>
    </row>
    <row r="28" spans="1:16" ht="69.75" customHeight="1">
      <c r="A28" s="36">
        <v>2</v>
      </c>
      <c r="B28" s="37" t="s">
        <v>354</v>
      </c>
      <c r="C28" s="81" t="s">
        <v>355</v>
      </c>
      <c r="D28" s="81" t="s">
        <v>356</v>
      </c>
      <c r="E28" s="81"/>
      <c r="F28" s="38" t="s">
        <v>357</v>
      </c>
      <c r="G28" s="20">
        <v>1450000</v>
      </c>
      <c r="H28" s="20">
        <v>1450000</v>
      </c>
      <c r="I28" s="20"/>
      <c r="J28" s="20"/>
      <c r="K28" s="20"/>
      <c r="L28" s="20"/>
      <c r="M28" s="20">
        <v>1450000</v>
      </c>
      <c r="N28" s="20">
        <v>1450000</v>
      </c>
      <c r="O28" s="117" t="s">
        <v>365</v>
      </c>
      <c r="P28" s="113" t="s">
        <v>366</v>
      </c>
    </row>
    <row r="29" spans="1:16" s="34" customFormat="1" ht="21.75" customHeight="1">
      <c r="A29" s="155"/>
      <c r="B29" s="158" t="s">
        <v>53</v>
      </c>
      <c r="C29" s="156"/>
      <c r="D29" s="156"/>
      <c r="E29" s="156"/>
      <c r="F29" s="156"/>
      <c r="G29" s="146">
        <f>+G30+G32+G41+G43+G45</f>
        <v>35764643</v>
      </c>
      <c r="H29" s="146">
        <f t="shared" ref="H29:N29" si="31">+H30+H32+H41+H43+H45</f>
        <v>34222868</v>
      </c>
      <c r="I29" s="146">
        <f t="shared" si="31"/>
        <v>0</v>
      </c>
      <c r="J29" s="146">
        <f t="shared" si="31"/>
        <v>59181</v>
      </c>
      <c r="K29" s="146">
        <f t="shared" si="31"/>
        <v>55000</v>
      </c>
      <c r="L29" s="146">
        <f t="shared" si="31"/>
        <v>0</v>
      </c>
      <c r="M29" s="146">
        <f t="shared" si="31"/>
        <v>26507331</v>
      </c>
      <c r="N29" s="146">
        <f t="shared" si="31"/>
        <v>23989194</v>
      </c>
      <c r="O29" s="157"/>
      <c r="P29" s="159"/>
    </row>
    <row r="30" spans="1:16" s="34" customFormat="1" ht="21.75" customHeight="1">
      <c r="A30" s="155"/>
      <c r="B30" s="158" t="s">
        <v>54</v>
      </c>
      <c r="C30" s="156"/>
      <c r="D30" s="156"/>
      <c r="E30" s="156"/>
      <c r="F30" s="156"/>
      <c r="G30" s="146">
        <f>SUM(G31)</f>
        <v>7500000</v>
      </c>
      <c r="H30" s="146">
        <f t="shared" ref="H30:N30" si="32">SUM(H31)</f>
        <v>7500000</v>
      </c>
      <c r="I30" s="146">
        <f t="shared" si="32"/>
        <v>0</v>
      </c>
      <c r="J30" s="146">
        <f t="shared" si="32"/>
        <v>0</v>
      </c>
      <c r="K30" s="146">
        <f t="shared" si="32"/>
        <v>0</v>
      </c>
      <c r="L30" s="146">
        <f t="shared" si="32"/>
        <v>0</v>
      </c>
      <c r="M30" s="146">
        <f t="shared" si="32"/>
        <v>3800000</v>
      </c>
      <c r="N30" s="146">
        <f t="shared" si="32"/>
        <v>3800000</v>
      </c>
      <c r="O30" s="157"/>
      <c r="P30" s="159"/>
    </row>
    <row r="31" spans="1:16" ht="34.5" customHeight="1">
      <c r="A31" s="36">
        <f>+A30+1</f>
        <v>1</v>
      </c>
      <c r="B31" s="37" t="s">
        <v>150</v>
      </c>
      <c r="C31" s="81"/>
      <c r="D31" s="81"/>
      <c r="E31" s="81"/>
      <c r="F31" s="38" t="s">
        <v>151</v>
      </c>
      <c r="G31" s="20">
        <v>7500000</v>
      </c>
      <c r="H31" s="20">
        <v>7500000</v>
      </c>
      <c r="I31" s="20"/>
      <c r="J31" s="20"/>
      <c r="K31" s="20"/>
      <c r="L31" s="20"/>
      <c r="M31" s="20">
        <v>3800000</v>
      </c>
      <c r="N31" s="20">
        <v>3800000</v>
      </c>
      <c r="O31" s="117" t="s">
        <v>152</v>
      </c>
      <c r="P31" s="113"/>
    </row>
    <row r="32" spans="1:16" s="34" customFormat="1" ht="21.75" customHeight="1">
      <c r="A32" s="155"/>
      <c r="B32" s="158" t="s">
        <v>55</v>
      </c>
      <c r="C32" s="156"/>
      <c r="D32" s="156"/>
      <c r="E32" s="156"/>
      <c r="F32" s="156"/>
      <c r="G32" s="146">
        <f>SUM(G33:G40)</f>
        <v>17093103</v>
      </c>
      <c r="H32" s="146">
        <f t="shared" ref="H32:N32" si="33">SUM(H33:H40)</f>
        <v>15551328</v>
      </c>
      <c r="I32" s="146">
        <f t="shared" si="33"/>
        <v>0</v>
      </c>
      <c r="J32" s="146">
        <f t="shared" si="33"/>
        <v>4181</v>
      </c>
      <c r="K32" s="146">
        <f t="shared" si="33"/>
        <v>0</v>
      </c>
      <c r="L32" s="146">
        <f t="shared" si="33"/>
        <v>0</v>
      </c>
      <c r="M32" s="146">
        <f t="shared" si="33"/>
        <v>11590791</v>
      </c>
      <c r="N32" s="146">
        <f t="shared" si="33"/>
        <v>9749016</v>
      </c>
      <c r="O32" s="157"/>
      <c r="P32" s="159"/>
    </row>
    <row r="33" spans="1:16" ht="54" customHeight="1">
      <c r="A33" s="36">
        <v>1</v>
      </c>
      <c r="B33" s="37" t="s">
        <v>369</v>
      </c>
      <c r="C33" s="81" t="s">
        <v>370</v>
      </c>
      <c r="D33" s="81" t="s">
        <v>93</v>
      </c>
      <c r="E33" s="81" t="s">
        <v>94</v>
      </c>
      <c r="F33" s="38" t="s">
        <v>371</v>
      </c>
      <c r="G33" s="20">
        <v>5261000</v>
      </c>
      <c r="H33" s="20">
        <v>5261000</v>
      </c>
      <c r="I33" s="20"/>
      <c r="J33" s="20">
        <v>521</v>
      </c>
      <c r="K33" s="20"/>
      <c r="L33" s="20"/>
      <c r="M33" s="20">
        <v>4000000</v>
      </c>
      <c r="N33" s="20">
        <v>3800000</v>
      </c>
      <c r="O33" s="411" t="s">
        <v>382</v>
      </c>
      <c r="P33" s="409" t="s">
        <v>383</v>
      </c>
    </row>
    <row r="34" spans="1:16" ht="54" customHeight="1">
      <c r="A34" s="36">
        <v>2</v>
      </c>
      <c r="B34" s="37" t="s">
        <v>372</v>
      </c>
      <c r="C34" s="81" t="s">
        <v>373</v>
      </c>
      <c r="D34" s="81" t="s">
        <v>374</v>
      </c>
      <c r="E34" s="81" t="s">
        <v>94</v>
      </c>
      <c r="F34" s="38" t="s">
        <v>375</v>
      </c>
      <c r="G34" s="20">
        <v>7241312</v>
      </c>
      <c r="H34" s="20">
        <v>7241312</v>
      </c>
      <c r="I34" s="20"/>
      <c r="J34" s="20">
        <v>3660</v>
      </c>
      <c r="K34" s="20"/>
      <c r="L34" s="20"/>
      <c r="M34" s="20">
        <v>3000000</v>
      </c>
      <c r="N34" s="20">
        <v>2900000</v>
      </c>
      <c r="O34" s="416"/>
      <c r="P34" s="417"/>
    </row>
    <row r="35" spans="1:16" ht="21.75" customHeight="1">
      <c r="A35" s="36">
        <v>3</v>
      </c>
      <c r="B35" s="37" t="s">
        <v>376</v>
      </c>
      <c r="C35" s="81"/>
      <c r="D35" s="81"/>
      <c r="E35" s="81"/>
      <c r="F35" s="38"/>
      <c r="G35" s="20">
        <v>768700</v>
      </c>
      <c r="H35" s="20">
        <v>431930</v>
      </c>
      <c r="I35" s="20"/>
      <c r="J35" s="20"/>
      <c r="K35" s="20"/>
      <c r="L35" s="20"/>
      <c r="M35" s="20">
        <v>768700</v>
      </c>
      <c r="N35" s="20">
        <v>431930</v>
      </c>
      <c r="O35" s="416"/>
      <c r="P35" s="417"/>
    </row>
    <row r="36" spans="1:16" ht="21.75" customHeight="1">
      <c r="A36" s="36">
        <v>4</v>
      </c>
      <c r="B36" s="37" t="s">
        <v>377</v>
      </c>
      <c r="C36" s="81"/>
      <c r="D36" s="81"/>
      <c r="E36" s="81"/>
      <c r="F36" s="38"/>
      <c r="G36" s="20">
        <v>1037024</v>
      </c>
      <c r="H36" s="20">
        <v>511000</v>
      </c>
      <c r="I36" s="20"/>
      <c r="J36" s="20"/>
      <c r="K36" s="20"/>
      <c r="L36" s="20"/>
      <c r="M36" s="20">
        <v>1037024</v>
      </c>
      <c r="N36" s="20">
        <v>511000</v>
      </c>
      <c r="O36" s="416"/>
      <c r="P36" s="417"/>
    </row>
    <row r="37" spans="1:16" ht="34.5" customHeight="1">
      <c r="A37" s="36">
        <v>5</v>
      </c>
      <c r="B37" s="37" t="s">
        <v>378</v>
      </c>
      <c r="C37" s="81"/>
      <c r="D37" s="81"/>
      <c r="E37" s="81"/>
      <c r="F37" s="38"/>
      <c r="G37" s="20">
        <v>857487</v>
      </c>
      <c r="H37" s="20">
        <v>434662</v>
      </c>
      <c r="I37" s="20"/>
      <c r="J37" s="20"/>
      <c r="K37" s="20"/>
      <c r="L37" s="20"/>
      <c r="M37" s="20">
        <v>857487</v>
      </c>
      <c r="N37" s="20">
        <v>434662</v>
      </c>
      <c r="O37" s="416"/>
      <c r="P37" s="417"/>
    </row>
    <row r="38" spans="1:16" ht="47.25" customHeight="1">
      <c r="A38" s="36">
        <v>6</v>
      </c>
      <c r="B38" s="37" t="s">
        <v>379</v>
      </c>
      <c r="C38" s="81"/>
      <c r="D38" s="81"/>
      <c r="E38" s="81"/>
      <c r="F38" s="38"/>
      <c r="G38" s="20">
        <v>704780</v>
      </c>
      <c r="H38" s="20">
        <v>647184</v>
      </c>
      <c r="I38" s="20"/>
      <c r="J38" s="20"/>
      <c r="K38" s="20"/>
      <c r="L38" s="20"/>
      <c r="M38" s="20">
        <v>704780</v>
      </c>
      <c r="N38" s="20">
        <v>647184</v>
      </c>
      <c r="O38" s="416"/>
      <c r="P38" s="417"/>
    </row>
    <row r="39" spans="1:16" ht="21.75" customHeight="1">
      <c r="A39" s="36">
        <v>7</v>
      </c>
      <c r="B39" s="37" t="s">
        <v>380</v>
      </c>
      <c r="C39" s="81"/>
      <c r="D39" s="81"/>
      <c r="E39" s="81"/>
      <c r="F39" s="38"/>
      <c r="G39" s="20">
        <v>992800</v>
      </c>
      <c r="H39" s="20">
        <v>794240</v>
      </c>
      <c r="I39" s="20"/>
      <c r="J39" s="20"/>
      <c r="K39" s="20"/>
      <c r="L39" s="20"/>
      <c r="M39" s="20">
        <v>992800</v>
      </c>
      <c r="N39" s="20">
        <v>794240</v>
      </c>
      <c r="O39" s="416"/>
      <c r="P39" s="417"/>
    </row>
    <row r="40" spans="1:16" ht="21.75" customHeight="1">
      <c r="A40" s="36">
        <v>8</v>
      </c>
      <c r="B40" s="37" t="s">
        <v>381</v>
      </c>
      <c r="C40" s="81"/>
      <c r="D40" s="81"/>
      <c r="E40" s="81"/>
      <c r="F40" s="38"/>
      <c r="G40" s="20">
        <v>230000</v>
      </c>
      <c r="H40" s="20">
        <v>230000</v>
      </c>
      <c r="I40" s="20"/>
      <c r="J40" s="20"/>
      <c r="K40" s="20"/>
      <c r="L40" s="20"/>
      <c r="M40" s="20">
        <v>230000</v>
      </c>
      <c r="N40" s="20">
        <v>230000</v>
      </c>
      <c r="O40" s="412"/>
      <c r="P40" s="410"/>
    </row>
    <row r="41" spans="1:16" s="34" customFormat="1" ht="21.75" customHeight="1">
      <c r="A41" s="155"/>
      <c r="B41" s="158" t="s">
        <v>180</v>
      </c>
      <c r="C41" s="156"/>
      <c r="D41" s="156"/>
      <c r="E41" s="156"/>
      <c r="F41" s="156"/>
      <c r="G41" s="146">
        <f>SUM(G42)</f>
        <v>2254540</v>
      </c>
      <c r="H41" s="146">
        <f t="shared" ref="H41:N41" si="34">SUM(H42)</f>
        <v>2254540</v>
      </c>
      <c r="I41" s="146">
        <f t="shared" si="34"/>
        <v>0</v>
      </c>
      <c r="J41" s="146">
        <f t="shared" si="34"/>
        <v>0</v>
      </c>
      <c r="K41" s="146">
        <f t="shared" si="34"/>
        <v>0</v>
      </c>
      <c r="L41" s="146">
        <f t="shared" si="34"/>
        <v>0</v>
      </c>
      <c r="M41" s="146">
        <f t="shared" si="34"/>
        <v>2254540</v>
      </c>
      <c r="N41" s="146">
        <f t="shared" si="34"/>
        <v>1578178</v>
      </c>
      <c r="O41" s="157"/>
      <c r="P41" s="160"/>
    </row>
    <row r="42" spans="1:16" ht="65.25" customHeight="1">
      <c r="A42" s="153">
        <f>+A41+1</f>
        <v>1</v>
      </c>
      <c r="B42" s="35" t="s">
        <v>181</v>
      </c>
      <c r="C42" s="38" t="s">
        <v>182</v>
      </c>
      <c r="D42" s="40" t="s">
        <v>183</v>
      </c>
      <c r="E42" s="38" t="s">
        <v>94</v>
      </c>
      <c r="F42" s="40"/>
      <c r="G42" s="20">
        <v>2254540</v>
      </c>
      <c r="H42" s="20">
        <v>2254540</v>
      </c>
      <c r="I42" s="20"/>
      <c r="J42" s="20"/>
      <c r="K42" s="20"/>
      <c r="L42" s="20"/>
      <c r="M42" s="20">
        <v>2254540</v>
      </c>
      <c r="N42" s="20">
        <v>1578178</v>
      </c>
      <c r="O42" s="118" t="s">
        <v>339</v>
      </c>
      <c r="P42" s="161" t="s">
        <v>340</v>
      </c>
    </row>
    <row r="43" spans="1:16" s="34" customFormat="1" ht="21.75" customHeight="1">
      <c r="A43" s="155"/>
      <c r="B43" s="158" t="s">
        <v>108</v>
      </c>
      <c r="C43" s="156"/>
      <c r="D43" s="156"/>
      <c r="E43" s="156"/>
      <c r="F43" s="156"/>
      <c r="G43" s="146">
        <f>SUM(G44)</f>
        <v>2500000</v>
      </c>
      <c r="H43" s="146">
        <f t="shared" ref="H43" si="35">SUM(H44)</f>
        <v>2500000</v>
      </c>
      <c r="I43" s="146">
        <f t="shared" ref="I43" si="36">SUM(I44)</f>
        <v>0</v>
      </c>
      <c r="J43" s="146">
        <f t="shared" ref="J43" si="37">SUM(J44)</f>
        <v>0</v>
      </c>
      <c r="K43" s="146">
        <f t="shared" ref="K43" si="38">SUM(K44)</f>
        <v>0</v>
      </c>
      <c r="L43" s="146">
        <f t="shared" ref="L43" si="39">SUM(L44)</f>
        <v>0</v>
      </c>
      <c r="M43" s="146">
        <f t="shared" ref="M43" si="40">SUM(M44)</f>
        <v>2500000</v>
      </c>
      <c r="N43" s="146">
        <f t="shared" ref="N43" si="41">SUM(N44)</f>
        <v>2500000</v>
      </c>
      <c r="O43" s="157"/>
      <c r="P43" s="159"/>
    </row>
    <row r="44" spans="1:16" ht="52.5">
      <c r="A44" s="36">
        <f>+A43+1</f>
        <v>1</v>
      </c>
      <c r="B44" s="37" t="s">
        <v>153</v>
      </c>
      <c r="C44" s="81"/>
      <c r="D44" s="81" t="s">
        <v>406</v>
      </c>
      <c r="E44" s="81" t="s">
        <v>94</v>
      </c>
      <c r="F44" s="38"/>
      <c r="G44" s="20">
        <f>SUM(H44:I44)</f>
        <v>2500000</v>
      </c>
      <c r="H44" s="20">
        <v>2500000</v>
      </c>
      <c r="I44" s="20"/>
      <c r="J44" s="20"/>
      <c r="K44" s="20"/>
      <c r="L44" s="20"/>
      <c r="M44" s="20">
        <f>SUM(N44:N44)</f>
        <v>2500000</v>
      </c>
      <c r="N44" s="20">
        <v>2500000</v>
      </c>
      <c r="O44" s="117" t="s">
        <v>345</v>
      </c>
      <c r="P44" s="113"/>
    </row>
    <row r="45" spans="1:16" s="34" customFormat="1" ht="21.75" customHeight="1">
      <c r="A45" s="155"/>
      <c r="B45" s="158" t="s">
        <v>136</v>
      </c>
      <c r="C45" s="156"/>
      <c r="D45" s="156"/>
      <c r="E45" s="156"/>
      <c r="F45" s="156"/>
      <c r="G45" s="146">
        <f>SUM(G46:G47)</f>
        <v>6417000</v>
      </c>
      <c r="H45" s="146">
        <f t="shared" ref="H45:N45" si="42">SUM(H46:H47)</f>
        <v>6417000</v>
      </c>
      <c r="I45" s="146">
        <f t="shared" si="42"/>
        <v>0</v>
      </c>
      <c r="J45" s="146">
        <f t="shared" si="42"/>
        <v>55000</v>
      </c>
      <c r="K45" s="146">
        <f t="shared" si="42"/>
        <v>55000</v>
      </c>
      <c r="L45" s="146">
        <f t="shared" si="42"/>
        <v>0</v>
      </c>
      <c r="M45" s="146">
        <f t="shared" si="42"/>
        <v>6362000</v>
      </c>
      <c r="N45" s="146">
        <f t="shared" si="42"/>
        <v>6362000</v>
      </c>
      <c r="O45" s="157"/>
      <c r="P45" s="159"/>
    </row>
    <row r="46" spans="1:16" ht="47.25" customHeight="1">
      <c r="A46" s="36">
        <f t="shared" ref="A46:A47" si="43">+A45+1</f>
        <v>1</v>
      </c>
      <c r="B46" s="37" t="s">
        <v>154</v>
      </c>
      <c r="C46" s="81"/>
      <c r="D46" s="81"/>
      <c r="E46" s="81"/>
      <c r="F46" s="38"/>
      <c r="G46" s="20">
        <v>1755000</v>
      </c>
      <c r="H46" s="20">
        <v>1755000</v>
      </c>
      <c r="I46" s="20"/>
      <c r="J46" s="20"/>
      <c r="K46" s="20"/>
      <c r="L46" s="20"/>
      <c r="M46" s="20">
        <v>1755000</v>
      </c>
      <c r="N46" s="20">
        <v>1755000</v>
      </c>
      <c r="O46" s="117"/>
      <c r="P46" s="113"/>
    </row>
    <row r="47" spans="1:16" ht="189" customHeight="1">
      <c r="A47" s="36">
        <f t="shared" si="43"/>
        <v>2</v>
      </c>
      <c r="B47" s="37" t="s">
        <v>155</v>
      </c>
      <c r="C47" s="81" t="s">
        <v>156</v>
      </c>
      <c r="D47" s="81" t="s">
        <v>157</v>
      </c>
      <c r="E47" s="81" t="s">
        <v>158</v>
      </c>
      <c r="F47" s="38" t="s">
        <v>159</v>
      </c>
      <c r="G47" s="20">
        <v>4662000</v>
      </c>
      <c r="H47" s="20">
        <v>4662000</v>
      </c>
      <c r="I47" s="20"/>
      <c r="J47" s="20">
        <v>55000</v>
      </c>
      <c r="K47" s="20">
        <v>55000</v>
      </c>
      <c r="L47" s="20"/>
      <c r="M47" s="20">
        <v>4607000</v>
      </c>
      <c r="N47" s="20">
        <v>4607000</v>
      </c>
      <c r="O47" s="117"/>
      <c r="P47" s="113" t="s">
        <v>160</v>
      </c>
    </row>
    <row r="48" spans="1:16" s="34" customFormat="1" ht="21.75" customHeight="1">
      <c r="A48" s="155"/>
      <c r="B48" s="162" t="s">
        <v>109</v>
      </c>
      <c r="C48" s="163"/>
      <c r="D48" s="163"/>
      <c r="E48" s="163"/>
      <c r="F48" s="156"/>
      <c r="G48" s="146">
        <f>+G49+G52+G54+G57</f>
        <v>9916072</v>
      </c>
      <c r="H48" s="146">
        <f t="shared" ref="H48:N48" si="44">+H49+H52+H54+H57</f>
        <v>9624498</v>
      </c>
      <c r="I48" s="146">
        <f t="shared" si="44"/>
        <v>249604</v>
      </c>
      <c r="J48" s="146">
        <f t="shared" si="44"/>
        <v>105000</v>
      </c>
      <c r="K48" s="146">
        <f t="shared" si="44"/>
        <v>55000</v>
      </c>
      <c r="L48" s="146">
        <f t="shared" si="44"/>
        <v>370670</v>
      </c>
      <c r="M48" s="146">
        <f t="shared" si="44"/>
        <v>9767103</v>
      </c>
      <c r="N48" s="146">
        <f t="shared" si="44"/>
        <v>9517499</v>
      </c>
      <c r="O48" s="157"/>
      <c r="P48" s="160"/>
    </row>
    <row r="49" spans="1:16" s="34" customFormat="1" ht="21.75" customHeight="1">
      <c r="A49" s="36"/>
      <c r="B49" s="158" t="s">
        <v>138</v>
      </c>
      <c r="C49" s="156"/>
      <c r="D49" s="164"/>
      <c r="E49" s="156"/>
      <c r="F49" s="164"/>
      <c r="G49" s="146">
        <f>SUM(G50:G51)</f>
        <v>1996338</v>
      </c>
      <c r="H49" s="146">
        <f t="shared" ref="H49:N49" si="45">SUM(H50:H51)</f>
        <v>1996338</v>
      </c>
      <c r="I49" s="146">
        <f t="shared" si="45"/>
        <v>0</v>
      </c>
      <c r="J49" s="146">
        <f t="shared" si="45"/>
        <v>0</v>
      </c>
      <c r="K49" s="146">
        <f t="shared" si="45"/>
        <v>0</v>
      </c>
      <c r="L49" s="146">
        <f t="shared" si="45"/>
        <v>0</v>
      </c>
      <c r="M49" s="146">
        <f t="shared" si="45"/>
        <v>1996338</v>
      </c>
      <c r="N49" s="146">
        <f t="shared" si="45"/>
        <v>1996338</v>
      </c>
      <c r="O49" s="157"/>
      <c r="P49" s="113"/>
    </row>
    <row r="50" spans="1:16" ht="65.25" customHeight="1">
      <c r="A50" s="36">
        <v>1</v>
      </c>
      <c r="B50" s="35" t="s">
        <v>384</v>
      </c>
      <c r="C50" s="38"/>
      <c r="D50" s="40"/>
      <c r="E50" s="38" t="s">
        <v>81</v>
      </c>
      <c r="F50" s="40"/>
      <c r="G50" s="20">
        <v>996338</v>
      </c>
      <c r="H50" s="20">
        <v>996338</v>
      </c>
      <c r="I50" s="20"/>
      <c r="J50" s="20"/>
      <c r="K50" s="20"/>
      <c r="L50" s="20"/>
      <c r="M50" s="20">
        <v>996338</v>
      </c>
      <c r="N50" s="20">
        <v>996338</v>
      </c>
      <c r="O50" s="117" t="s">
        <v>385</v>
      </c>
      <c r="P50" s="114" t="s">
        <v>386</v>
      </c>
    </row>
    <row r="51" spans="1:16" ht="42.75" customHeight="1">
      <c r="A51" s="36">
        <v>1</v>
      </c>
      <c r="B51" s="35" t="s">
        <v>184</v>
      </c>
      <c r="C51" s="38"/>
      <c r="D51" s="40"/>
      <c r="E51" s="38"/>
      <c r="F51" s="40"/>
      <c r="G51" s="20">
        <v>1000000</v>
      </c>
      <c r="H51" s="20">
        <v>1000000</v>
      </c>
      <c r="I51" s="20"/>
      <c r="J51" s="20"/>
      <c r="K51" s="20"/>
      <c r="L51" s="20"/>
      <c r="M51" s="20">
        <v>1000000</v>
      </c>
      <c r="N51" s="20">
        <v>1000000</v>
      </c>
      <c r="O51" s="118" t="s">
        <v>185</v>
      </c>
      <c r="P51" s="161"/>
    </row>
    <row r="52" spans="1:16" s="34" customFormat="1" ht="21.75" customHeight="1">
      <c r="A52" s="36"/>
      <c r="B52" s="158" t="s">
        <v>139</v>
      </c>
      <c r="C52" s="156"/>
      <c r="D52" s="164"/>
      <c r="E52" s="156"/>
      <c r="F52" s="164"/>
      <c r="G52" s="146">
        <f>SUM(G53)</f>
        <v>1657075</v>
      </c>
      <c r="H52" s="146">
        <f t="shared" ref="H52:N52" si="46">SUM(H53)</f>
        <v>1657075</v>
      </c>
      <c r="I52" s="146">
        <f t="shared" si="46"/>
        <v>0</v>
      </c>
      <c r="J52" s="146">
        <f t="shared" si="46"/>
        <v>0</v>
      </c>
      <c r="K52" s="146">
        <f t="shared" si="46"/>
        <v>0</v>
      </c>
      <c r="L52" s="146">
        <f t="shared" si="46"/>
        <v>0</v>
      </c>
      <c r="M52" s="146">
        <f t="shared" si="46"/>
        <v>1657075</v>
      </c>
      <c r="N52" s="146">
        <f t="shared" si="46"/>
        <v>1657075</v>
      </c>
      <c r="O52" s="157"/>
      <c r="P52" s="113"/>
    </row>
    <row r="53" spans="1:16" ht="34.5" customHeight="1">
      <c r="A53" s="36">
        <f>+A52+1</f>
        <v>1</v>
      </c>
      <c r="B53" s="35" t="s">
        <v>161</v>
      </c>
      <c r="C53" s="38"/>
      <c r="D53" s="40"/>
      <c r="E53" s="38"/>
      <c r="F53" s="40"/>
      <c r="G53" s="20">
        <v>1657075</v>
      </c>
      <c r="H53" s="20">
        <v>1657075</v>
      </c>
      <c r="I53" s="20"/>
      <c r="J53" s="20"/>
      <c r="K53" s="20"/>
      <c r="L53" s="20"/>
      <c r="M53" s="20">
        <v>1657075</v>
      </c>
      <c r="N53" s="20">
        <v>1657075</v>
      </c>
      <c r="O53" s="117"/>
      <c r="P53" s="114" t="s">
        <v>162</v>
      </c>
    </row>
    <row r="54" spans="1:16" s="34" customFormat="1" ht="21.75" customHeight="1">
      <c r="A54" s="36"/>
      <c r="B54" s="158" t="s">
        <v>110</v>
      </c>
      <c r="C54" s="156"/>
      <c r="D54" s="164"/>
      <c r="E54" s="156"/>
      <c r="F54" s="164"/>
      <c r="G54" s="146">
        <f>SUM(G55:G56)</f>
        <v>2250000</v>
      </c>
      <c r="H54" s="146">
        <f t="shared" ref="H54" si="47">SUM(H55:H56)</f>
        <v>2250000</v>
      </c>
      <c r="I54" s="146">
        <f t="shared" ref="I54" si="48">SUM(I55:I56)</f>
        <v>0</v>
      </c>
      <c r="J54" s="146">
        <f t="shared" ref="J54" si="49">SUM(J55:J56)</f>
        <v>0</v>
      </c>
      <c r="K54" s="146">
        <f t="shared" ref="K54" si="50">SUM(K55:K56)</f>
        <v>0</v>
      </c>
      <c r="L54" s="146">
        <f t="shared" ref="L54" si="51">SUM(L55:L56)</f>
        <v>0</v>
      </c>
      <c r="M54" s="146">
        <f t="shared" ref="M54" si="52">SUM(M55:M56)</f>
        <v>2250000</v>
      </c>
      <c r="N54" s="146">
        <f t="shared" ref="N54" si="53">SUM(N55:N56)</f>
        <v>2250000</v>
      </c>
      <c r="O54" s="157"/>
      <c r="P54" s="113"/>
    </row>
    <row r="55" spans="1:16" ht="54" customHeight="1">
      <c r="A55" s="36">
        <v>1</v>
      </c>
      <c r="B55" s="35" t="s">
        <v>387</v>
      </c>
      <c r="C55" s="38"/>
      <c r="D55" s="40"/>
      <c r="E55" s="38" t="s">
        <v>81</v>
      </c>
      <c r="F55" s="40"/>
      <c r="G55" s="20">
        <v>1150000</v>
      </c>
      <c r="H55" s="20">
        <v>1150000</v>
      </c>
      <c r="I55" s="20"/>
      <c r="J55" s="20"/>
      <c r="K55" s="20"/>
      <c r="L55" s="20"/>
      <c r="M55" s="20">
        <v>1150000</v>
      </c>
      <c r="N55" s="20">
        <v>1150000</v>
      </c>
      <c r="O55" s="117" t="s">
        <v>389</v>
      </c>
      <c r="P55" s="114" t="s">
        <v>390</v>
      </c>
    </row>
    <row r="56" spans="1:16" ht="54" customHeight="1">
      <c r="A56" s="36">
        <v>2</v>
      </c>
      <c r="B56" s="35" t="s">
        <v>388</v>
      </c>
      <c r="C56" s="38"/>
      <c r="D56" s="40"/>
      <c r="E56" s="38" t="s">
        <v>81</v>
      </c>
      <c r="F56" s="40"/>
      <c r="G56" s="20">
        <v>1100000</v>
      </c>
      <c r="H56" s="20">
        <v>1100000</v>
      </c>
      <c r="I56" s="20"/>
      <c r="J56" s="20"/>
      <c r="K56" s="20"/>
      <c r="L56" s="20"/>
      <c r="M56" s="20">
        <v>1100000</v>
      </c>
      <c r="N56" s="20">
        <v>1100000</v>
      </c>
      <c r="O56" s="117" t="s">
        <v>389</v>
      </c>
      <c r="P56" s="114" t="s">
        <v>390</v>
      </c>
    </row>
    <row r="57" spans="1:16" s="34" customFormat="1" ht="21.75" customHeight="1">
      <c r="A57" s="36"/>
      <c r="B57" s="158" t="s">
        <v>113</v>
      </c>
      <c r="C57" s="156"/>
      <c r="D57" s="164"/>
      <c r="E57" s="156"/>
      <c r="F57" s="164"/>
      <c r="G57" s="146">
        <f>SUM(G58:G61)</f>
        <v>4012659</v>
      </c>
      <c r="H57" s="146">
        <f t="shared" ref="H57:N57" si="54">SUM(H58:H61)</f>
        <v>3721085</v>
      </c>
      <c r="I57" s="146">
        <f t="shared" si="54"/>
        <v>249604</v>
      </c>
      <c r="J57" s="146">
        <f t="shared" si="54"/>
        <v>105000</v>
      </c>
      <c r="K57" s="146">
        <f t="shared" si="54"/>
        <v>55000</v>
      </c>
      <c r="L57" s="146">
        <f t="shared" si="54"/>
        <v>370670</v>
      </c>
      <c r="M57" s="146">
        <f t="shared" si="54"/>
        <v>3863690</v>
      </c>
      <c r="N57" s="146">
        <f t="shared" si="54"/>
        <v>3614086</v>
      </c>
      <c r="O57" s="157"/>
      <c r="P57" s="165"/>
    </row>
    <row r="58" spans="1:16" ht="87.75" customHeight="1">
      <c r="A58" s="36">
        <f>+A57+1</f>
        <v>1</v>
      </c>
      <c r="B58" s="35" t="s">
        <v>163</v>
      </c>
      <c r="C58" s="38" t="s">
        <v>164</v>
      </c>
      <c r="D58" s="38" t="s">
        <v>165</v>
      </c>
      <c r="E58" s="38" t="s">
        <v>166</v>
      </c>
      <c r="F58" s="38" t="s">
        <v>167</v>
      </c>
      <c r="G58" s="20">
        <v>1248020</v>
      </c>
      <c r="H58" s="20">
        <v>998416</v>
      </c>
      <c r="I58" s="20">
        <f>+G58-H58</f>
        <v>249604</v>
      </c>
      <c r="J58" s="20">
        <v>55000</v>
      </c>
      <c r="K58" s="20">
        <v>55000</v>
      </c>
      <c r="L58" s="20"/>
      <c r="M58" s="20">
        <v>1193020</v>
      </c>
      <c r="N58" s="20">
        <v>943416</v>
      </c>
      <c r="O58" s="117"/>
      <c r="P58" s="113" t="s">
        <v>168</v>
      </c>
    </row>
    <row r="59" spans="1:16" ht="21.75" customHeight="1">
      <c r="A59" s="36">
        <v>1</v>
      </c>
      <c r="B59" s="35" t="s">
        <v>391</v>
      </c>
      <c r="C59" s="38" t="s">
        <v>392</v>
      </c>
      <c r="D59" s="38"/>
      <c r="E59" s="38" t="s">
        <v>81</v>
      </c>
      <c r="F59" s="38"/>
      <c r="G59" s="20">
        <v>1200000</v>
      </c>
      <c r="H59" s="20">
        <v>1200000</v>
      </c>
      <c r="I59" s="20"/>
      <c r="J59" s="20"/>
      <c r="K59" s="20"/>
      <c r="L59" s="20"/>
      <c r="M59" s="20">
        <v>1200000</v>
      </c>
      <c r="N59" s="20">
        <v>1200000</v>
      </c>
      <c r="O59" s="411" t="s">
        <v>400</v>
      </c>
      <c r="P59" s="409" t="s">
        <v>401</v>
      </c>
    </row>
    <row r="60" spans="1:16" ht="54" customHeight="1">
      <c r="A60" s="36">
        <v>2</v>
      </c>
      <c r="B60" s="35" t="s">
        <v>393</v>
      </c>
      <c r="C60" s="38" t="s">
        <v>394</v>
      </c>
      <c r="D60" s="38" t="s">
        <v>395</v>
      </c>
      <c r="E60" s="38"/>
      <c r="F60" s="38" t="s">
        <v>396</v>
      </c>
      <c r="G60" s="20">
        <v>464639</v>
      </c>
      <c r="H60" s="20">
        <v>422669</v>
      </c>
      <c r="I60" s="20"/>
      <c r="J60" s="20">
        <v>50000</v>
      </c>
      <c r="K60" s="20"/>
      <c r="L60" s="20">
        <v>370670</v>
      </c>
      <c r="M60" s="20">
        <v>370670</v>
      </c>
      <c r="N60" s="20">
        <v>370670</v>
      </c>
      <c r="O60" s="412"/>
      <c r="P60" s="410"/>
    </row>
    <row r="61" spans="1:16" ht="54" customHeight="1">
      <c r="A61" s="36">
        <v>3</v>
      </c>
      <c r="B61" s="35" t="s">
        <v>397</v>
      </c>
      <c r="C61" s="38" t="s">
        <v>398</v>
      </c>
      <c r="D61" s="38" t="s">
        <v>399</v>
      </c>
      <c r="E61" s="38"/>
      <c r="F61" s="38"/>
      <c r="G61" s="20">
        <v>1100000</v>
      </c>
      <c r="H61" s="20">
        <v>1100000</v>
      </c>
      <c r="I61" s="20"/>
      <c r="J61" s="20"/>
      <c r="K61" s="20"/>
      <c r="L61" s="20"/>
      <c r="M61" s="20">
        <v>1100000</v>
      </c>
      <c r="N61" s="20">
        <v>1100000</v>
      </c>
      <c r="O61" s="117" t="s">
        <v>402</v>
      </c>
      <c r="P61" s="113" t="s">
        <v>403</v>
      </c>
    </row>
    <row r="62" spans="1:16" s="34" customFormat="1" ht="21.75" customHeight="1">
      <c r="A62" s="155"/>
      <c r="B62" s="162" t="s">
        <v>56</v>
      </c>
      <c r="C62" s="163"/>
      <c r="D62" s="163"/>
      <c r="E62" s="163"/>
      <c r="F62" s="156"/>
      <c r="G62" s="146">
        <f>+G63+G65+G68</f>
        <v>5331842</v>
      </c>
      <c r="H62" s="146">
        <f t="shared" ref="H62:N62" si="55">+H63+H65+H68</f>
        <v>5331842</v>
      </c>
      <c r="I62" s="146">
        <f t="shared" si="55"/>
        <v>0</v>
      </c>
      <c r="J62" s="146">
        <f t="shared" si="55"/>
        <v>370800</v>
      </c>
      <c r="K62" s="146">
        <f t="shared" si="55"/>
        <v>255369</v>
      </c>
      <c r="L62" s="146">
        <f t="shared" si="55"/>
        <v>0</v>
      </c>
      <c r="M62" s="146">
        <f t="shared" si="55"/>
        <v>4779200</v>
      </c>
      <c r="N62" s="146">
        <f t="shared" si="55"/>
        <v>4379200</v>
      </c>
      <c r="O62" s="157"/>
      <c r="P62" s="160"/>
    </row>
    <row r="63" spans="1:16" s="34" customFormat="1" ht="21.75" customHeight="1">
      <c r="A63" s="155"/>
      <c r="B63" s="158" t="s">
        <v>144</v>
      </c>
      <c r="C63" s="156"/>
      <c r="D63" s="156"/>
      <c r="E63" s="156"/>
      <c r="F63" s="156"/>
      <c r="G63" s="146">
        <f>SUM(G64)</f>
        <v>1181842</v>
      </c>
      <c r="H63" s="146">
        <f t="shared" ref="H63:N63" si="56">SUM(H64)</f>
        <v>1181842</v>
      </c>
      <c r="I63" s="146">
        <f t="shared" si="56"/>
        <v>0</v>
      </c>
      <c r="J63" s="146">
        <f t="shared" si="56"/>
        <v>0</v>
      </c>
      <c r="K63" s="146">
        <f t="shared" si="56"/>
        <v>0</v>
      </c>
      <c r="L63" s="146">
        <f t="shared" si="56"/>
        <v>0</v>
      </c>
      <c r="M63" s="146">
        <f t="shared" si="56"/>
        <v>1000000</v>
      </c>
      <c r="N63" s="146">
        <f t="shared" si="56"/>
        <v>1000000</v>
      </c>
      <c r="O63" s="157"/>
      <c r="P63" s="160"/>
    </row>
    <row r="64" spans="1:16" ht="65.25" customHeight="1">
      <c r="A64" s="153">
        <f>+A63+1</f>
        <v>1</v>
      </c>
      <c r="B64" s="35" t="s">
        <v>169</v>
      </c>
      <c r="C64" s="38" t="s">
        <v>170</v>
      </c>
      <c r="D64" s="40" t="s">
        <v>171</v>
      </c>
      <c r="E64" s="38" t="s">
        <v>81</v>
      </c>
      <c r="F64" s="40"/>
      <c r="G64" s="20">
        <v>1181842</v>
      </c>
      <c r="H64" s="20">
        <v>1181842</v>
      </c>
      <c r="I64" s="20"/>
      <c r="J64" s="20"/>
      <c r="K64" s="20"/>
      <c r="L64" s="20"/>
      <c r="M64" s="20">
        <v>1000000</v>
      </c>
      <c r="N64" s="20">
        <v>1000000</v>
      </c>
      <c r="O64" s="117" t="s">
        <v>404</v>
      </c>
      <c r="P64" s="161" t="s">
        <v>405</v>
      </c>
    </row>
    <row r="65" spans="1:16" s="34" customFormat="1" ht="21.75" customHeight="1">
      <c r="A65" s="155"/>
      <c r="B65" s="158" t="s">
        <v>140</v>
      </c>
      <c r="C65" s="156"/>
      <c r="D65" s="156"/>
      <c r="E65" s="156"/>
      <c r="F65" s="156"/>
      <c r="G65" s="146">
        <f>SUM(G66:G67)</f>
        <v>1870000</v>
      </c>
      <c r="H65" s="146">
        <f t="shared" ref="H65:N65" si="57">SUM(H66:H67)</f>
        <v>1870000</v>
      </c>
      <c r="I65" s="146">
        <f t="shared" si="57"/>
        <v>0</v>
      </c>
      <c r="J65" s="146">
        <f t="shared" si="57"/>
        <v>370800</v>
      </c>
      <c r="K65" s="146">
        <f t="shared" si="57"/>
        <v>255369</v>
      </c>
      <c r="L65" s="146">
        <f t="shared" si="57"/>
        <v>0</v>
      </c>
      <c r="M65" s="146">
        <f t="shared" si="57"/>
        <v>1499200</v>
      </c>
      <c r="N65" s="146">
        <f t="shared" si="57"/>
        <v>1099200</v>
      </c>
      <c r="O65" s="157"/>
      <c r="P65" s="160"/>
    </row>
    <row r="66" spans="1:16" ht="110.25" customHeight="1">
      <c r="A66" s="153">
        <f t="shared" ref="A66:A67" si="58">+A65+1</f>
        <v>1</v>
      </c>
      <c r="B66" s="35" t="s">
        <v>172</v>
      </c>
      <c r="C66" s="38" t="s">
        <v>173</v>
      </c>
      <c r="D66" s="40" t="s">
        <v>174</v>
      </c>
      <c r="E66" s="38" t="s">
        <v>94</v>
      </c>
      <c r="F66" s="40"/>
      <c r="G66" s="20">
        <v>861000</v>
      </c>
      <c r="H66" s="20">
        <v>861000</v>
      </c>
      <c r="I66" s="20"/>
      <c r="J66" s="20"/>
      <c r="K66" s="20"/>
      <c r="L66" s="20"/>
      <c r="M66" s="20">
        <v>861000</v>
      </c>
      <c r="N66" s="20">
        <v>461000</v>
      </c>
      <c r="O66" s="117" t="s">
        <v>343</v>
      </c>
      <c r="P66" s="161" t="s">
        <v>344</v>
      </c>
    </row>
    <row r="67" spans="1:16" ht="155.25" customHeight="1">
      <c r="A67" s="39">
        <f t="shared" si="58"/>
        <v>2</v>
      </c>
      <c r="B67" s="35" t="s">
        <v>175</v>
      </c>
      <c r="C67" s="38" t="s">
        <v>176</v>
      </c>
      <c r="D67" s="40" t="s">
        <v>177</v>
      </c>
      <c r="E67" s="38" t="s">
        <v>178</v>
      </c>
      <c r="F67" s="40" t="s">
        <v>179</v>
      </c>
      <c r="G67" s="20">
        <v>1009000</v>
      </c>
      <c r="H67" s="20">
        <v>1009000</v>
      </c>
      <c r="I67" s="20"/>
      <c r="J67" s="20">
        <v>370800</v>
      </c>
      <c r="K67" s="20">
        <v>255369</v>
      </c>
      <c r="L67" s="20"/>
      <c r="M67" s="20">
        <v>638200</v>
      </c>
      <c r="N67" s="20">
        <v>638200</v>
      </c>
      <c r="O67" s="117" t="s">
        <v>341</v>
      </c>
      <c r="P67" s="115" t="s">
        <v>342</v>
      </c>
    </row>
    <row r="68" spans="1:16" s="34" customFormat="1" ht="21.75" customHeight="1">
      <c r="A68" s="155"/>
      <c r="B68" s="158" t="s">
        <v>116</v>
      </c>
      <c r="C68" s="156"/>
      <c r="D68" s="156"/>
      <c r="E68" s="156"/>
      <c r="F68" s="156"/>
      <c r="G68" s="146">
        <f>SUM(G69)</f>
        <v>2280000</v>
      </c>
      <c r="H68" s="146">
        <f t="shared" ref="H68:N68" si="59">SUM(H69)</f>
        <v>2280000</v>
      </c>
      <c r="I68" s="146">
        <f t="shared" si="59"/>
        <v>0</v>
      </c>
      <c r="J68" s="146">
        <f t="shared" si="59"/>
        <v>0</v>
      </c>
      <c r="K68" s="146">
        <f t="shared" si="59"/>
        <v>0</v>
      </c>
      <c r="L68" s="146">
        <f t="shared" si="59"/>
        <v>0</v>
      </c>
      <c r="M68" s="146">
        <f t="shared" si="59"/>
        <v>2280000</v>
      </c>
      <c r="N68" s="146">
        <f t="shared" si="59"/>
        <v>2280000</v>
      </c>
      <c r="O68" s="157"/>
      <c r="P68" s="160"/>
    </row>
    <row r="69" spans="1:16" ht="76.5" customHeight="1">
      <c r="A69" s="153">
        <f>+A68+1</f>
        <v>1</v>
      </c>
      <c r="B69" s="35" t="s">
        <v>186</v>
      </c>
      <c r="C69" s="38"/>
      <c r="D69" s="40"/>
      <c r="E69" s="38"/>
      <c r="F69" s="40"/>
      <c r="G69" s="20">
        <v>2280000</v>
      </c>
      <c r="H69" s="20">
        <v>2280000</v>
      </c>
      <c r="I69" s="20"/>
      <c r="J69" s="20"/>
      <c r="K69" s="20"/>
      <c r="L69" s="20"/>
      <c r="M69" s="20">
        <v>2280000</v>
      </c>
      <c r="N69" s="20">
        <v>2280000</v>
      </c>
      <c r="O69" s="118" t="s">
        <v>337</v>
      </c>
      <c r="P69" s="161" t="s">
        <v>338</v>
      </c>
    </row>
  </sheetData>
  <mergeCells count="28">
    <mergeCell ref="H6:I6"/>
    <mergeCell ref="J6:J8"/>
    <mergeCell ref="K6:K8"/>
    <mergeCell ref="P59:P60"/>
    <mergeCell ref="O59:O60"/>
    <mergeCell ref="N6:N8"/>
    <mergeCell ref="O5:P8"/>
    <mergeCell ref="O9:P9"/>
    <mergeCell ref="O33:O40"/>
    <mergeCell ref="P33:P40"/>
    <mergeCell ref="M5:N5"/>
    <mergeCell ref="M6:M8"/>
    <mergeCell ref="A3:P3"/>
    <mergeCell ref="H7:H8"/>
    <mergeCell ref="I7:I8"/>
    <mergeCell ref="L5:L8"/>
    <mergeCell ref="A1:P1"/>
    <mergeCell ref="A2:P2"/>
    <mergeCell ref="A4:P4"/>
    <mergeCell ref="A5:A8"/>
    <mergeCell ref="B5:B8"/>
    <mergeCell ref="C5:C8"/>
    <mergeCell ref="D5:D8"/>
    <mergeCell ref="E5:E8"/>
    <mergeCell ref="F5:I5"/>
    <mergeCell ref="J5:K5"/>
    <mergeCell ref="F6:F8"/>
    <mergeCell ref="G6:G8"/>
  </mergeCells>
  <printOptions horizontalCentered="1"/>
  <pageMargins left="0.19685039370078741" right="0.19685039370078741" top="0.59055118110236227" bottom="0.98425196850393704" header="0.51181102362204722" footer="0.51181102362204722"/>
  <pageSetup paperSize="8" scale="89" fitToHeight="0" orientation="landscape" r:id="rId1"/>
  <headerFooter differentFirst="1">
    <oddFooter>&amp;R&amp;"Times New Roman,thường"&amp;12&amp;P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1:AO347"/>
  <sheetViews>
    <sheetView showZeros="0" zoomScale="75" zoomScaleNormal="75" zoomScaleSheetLayoutView="75" workbookViewId="0">
      <pane xSplit="2" ySplit="9" topLeftCell="C10" activePane="bottomRight" state="frozen"/>
      <selection activeCell="A2" sqref="A2:AM2"/>
      <selection pane="topRight" activeCell="A2" sqref="A2:AM2"/>
      <selection pane="bottomLeft" activeCell="A2" sqref="A2:AM2"/>
      <selection pane="bottomRight" activeCell="A2" sqref="A2:AM2"/>
    </sheetView>
  </sheetViews>
  <sheetFormatPr defaultColWidth="7.58203125" defaultRowHeight="13"/>
  <cols>
    <col min="1" max="1" width="3.75" style="6" customWidth="1"/>
    <col min="2" max="2" width="25.58203125" style="25" customWidth="1"/>
    <col min="3" max="5" width="9.58203125" style="6" customWidth="1"/>
    <col min="6" max="6" width="11.75" style="6" customWidth="1"/>
    <col min="7" max="9" width="11.75" style="26" customWidth="1"/>
    <col min="10" max="10" width="11.75" style="6" customWidth="1"/>
    <col min="11" max="12" width="11.75" style="26" customWidth="1"/>
    <col min="13" max="16" width="11.75" style="27" customWidth="1"/>
    <col min="17" max="23" width="11.75" style="26" customWidth="1"/>
    <col min="24" max="24" width="18.58203125" style="8" customWidth="1"/>
    <col min="25" max="26" width="15.58203125" style="8" hidden="1" customWidth="1"/>
    <col min="27" max="27" width="10.58203125" style="50" customWidth="1"/>
    <col min="28" max="30" width="10.58203125" style="51" customWidth="1"/>
    <col min="31" max="31" width="10.58203125" style="52" customWidth="1"/>
    <col min="32" max="32" width="10.58203125" style="53" customWidth="1"/>
    <col min="33" max="262" width="7.58203125" style="49"/>
    <col min="263" max="263" width="4.33203125" style="49" customWidth="1"/>
    <col min="264" max="264" width="26.33203125" style="49" customWidth="1"/>
    <col min="265" max="266" width="6.33203125" style="49" customWidth="1"/>
    <col min="267" max="267" width="7.33203125" style="49" customWidth="1"/>
    <col min="268" max="268" width="12.33203125" style="49" customWidth="1"/>
    <col min="269" max="269" width="6.83203125" style="49" customWidth="1"/>
    <col min="270" max="270" width="7.58203125" style="49" customWidth="1"/>
    <col min="271" max="271" width="10.83203125" style="49" customWidth="1"/>
    <col min="272" max="272" width="11.58203125" style="49" customWidth="1"/>
    <col min="273" max="273" width="10.58203125" style="49" customWidth="1"/>
    <col min="274" max="274" width="8.58203125" style="49" customWidth="1"/>
    <col min="275" max="276" width="10.33203125" style="49" customWidth="1"/>
    <col min="277" max="277" width="8.33203125" style="49" customWidth="1"/>
    <col min="278" max="278" width="8.58203125" style="49" customWidth="1"/>
    <col min="279" max="279" width="11.58203125" style="49" customWidth="1"/>
    <col min="280" max="280" width="9.33203125" style="49" customWidth="1"/>
    <col min="281" max="281" width="10.08203125" style="49" customWidth="1"/>
    <col min="282" max="282" width="23.33203125" style="49" customWidth="1"/>
    <col min="283" max="284" width="11.33203125" style="49" customWidth="1"/>
    <col min="285" max="285" width="11.58203125" style="49" customWidth="1"/>
    <col min="286" max="518" width="7.58203125" style="49"/>
    <col min="519" max="519" width="4.33203125" style="49" customWidth="1"/>
    <col min="520" max="520" width="26.33203125" style="49" customWidth="1"/>
    <col min="521" max="522" width="6.33203125" style="49" customWidth="1"/>
    <col min="523" max="523" width="7.33203125" style="49" customWidth="1"/>
    <col min="524" max="524" width="12.33203125" style="49" customWidth="1"/>
    <col min="525" max="525" width="6.83203125" style="49" customWidth="1"/>
    <col min="526" max="526" width="7.58203125" style="49" customWidth="1"/>
    <col min="527" max="527" width="10.83203125" style="49" customWidth="1"/>
    <col min="528" max="528" width="11.58203125" style="49" customWidth="1"/>
    <col min="529" max="529" width="10.58203125" style="49" customWidth="1"/>
    <col min="530" max="530" width="8.58203125" style="49" customWidth="1"/>
    <col min="531" max="532" width="10.33203125" style="49" customWidth="1"/>
    <col min="533" max="533" width="8.33203125" style="49" customWidth="1"/>
    <col min="534" max="534" width="8.58203125" style="49" customWidth="1"/>
    <col min="535" max="535" width="11.58203125" style="49" customWidth="1"/>
    <col min="536" max="536" width="9.33203125" style="49" customWidth="1"/>
    <col min="537" max="537" width="10.08203125" style="49" customWidth="1"/>
    <col min="538" max="538" width="23.33203125" style="49" customWidth="1"/>
    <col min="539" max="540" width="11.33203125" style="49" customWidth="1"/>
    <col min="541" max="541" width="11.58203125" style="49" customWidth="1"/>
    <col min="542" max="774" width="7.58203125" style="49"/>
    <col min="775" max="775" width="4.33203125" style="49" customWidth="1"/>
    <col min="776" max="776" width="26.33203125" style="49" customWidth="1"/>
    <col min="777" max="778" width="6.33203125" style="49" customWidth="1"/>
    <col min="779" max="779" width="7.33203125" style="49" customWidth="1"/>
    <col min="780" max="780" width="12.33203125" style="49" customWidth="1"/>
    <col min="781" max="781" width="6.83203125" style="49" customWidth="1"/>
    <col min="782" max="782" width="7.58203125" style="49" customWidth="1"/>
    <col min="783" max="783" width="10.83203125" style="49" customWidth="1"/>
    <col min="784" max="784" width="11.58203125" style="49" customWidth="1"/>
    <col min="785" max="785" width="10.58203125" style="49" customWidth="1"/>
    <col min="786" max="786" width="8.58203125" style="49" customWidth="1"/>
    <col min="787" max="788" width="10.33203125" style="49" customWidth="1"/>
    <col min="789" max="789" width="8.33203125" style="49" customWidth="1"/>
    <col min="790" max="790" width="8.58203125" style="49" customWidth="1"/>
    <col min="791" max="791" width="11.58203125" style="49" customWidth="1"/>
    <col min="792" max="792" width="9.33203125" style="49" customWidth="1"/>
    <col min="793" max="793" width="10.08203125" style="49" customWidth="1"/>
    <col min="794" max="794" width="23.33203125" style="49" customWidth="1"/>
    <col min="795" max="796" width="11.33203125" style="49" customWidth="1"/>
    <col min="797" max="797" width="11.58203125" style="49" customWidth="1"/>
    <col min="798" max="1030" width="7.58203125" style="49"/>
    <col min="1031" max="1031" width="4.33203125" style="49" customWidth="1"/>
    <col min="1032" max="1032" width="26.33203125" style="49" customWidth="1"/>
    <col min="1033" max="1034" width="6.33203125" style="49" customWidth="1"/>
    <col min="1035" max="1035" width="7.33203125" style="49" customWidth="1"/>
    <col min="1036" max="1036" width="12.33203125" style="49" customWidth="1"/>
    <col min="1037" max="1037" width="6.83203125" style="49" customWidth="1"/>
    <col min="1038" max="1038" width="7.58203125" style="49" customWidth="1"/>
    <col min="1039" max="1039" width="10.83203125" style="49" customWidth="1"/>
    <col min="1040" max="1040" width="11.58203125" style="49" customWidth="1"/>
    <col min="1041" max="1041" width="10.58203125" style="49" customWidth="1"/>
    <col min="1042" max="1042" width="8.58203125" style="49" customWidth="1"/>
    <col min="1043" max="1044" width="10.33203125" style="49" customWidth="1"/>
    <col min="1045" max="1045" width="8.33203125" style="49" customWidth="1"/>
    <col min="1046" max="1046" width="8.58203125" style="49" customWidth="1"/>
    <col min="1047" max="1047" width="11.58203125" style="49" customWidth="1"/>
    <col min="1048" max="1048" width="9.33203125" style="49" customWidth="1"/>
    <col min="1049" max="1049" width="10.08203125" style="49" customWidth="1"/>
    <col min="1050" max="1050" width="23.33203125" style="49" customWidth="1"/>
    <col min="1051" max="1052" width="11.33203125" style="49" customWidth="1"/>
    <col min="1053" max="1053" width="11.58203125" style="49" customWidth="1"/>
    <col min="1054" max="1286" width="7.58203125" style="49"/>
    <col min="1287" max="1287" width="4.33203125" style="49" customWidth="1"/>
    <col min="1288" max="1288" width="26.33203125" style="49" customWidth="1"/>
    <col min="1289" max="1290" width="6.33203125" style="49" customWidth="1"/>
    <col min="1291" max="1291" width="7.33203125" style="49" customWidth="1"/>
    <col min="1292" max="1292" width="12.33203125" style="49" customWidth="1"/>
    <col min="1293" max="1293" width="6.83203125" style="49" customWidth="1"/>
    <col min="1294" max="1294" width="7.58203125" style="49" customWidth="1"/>
    <col min="1295" max="1295" width="10.83203125" style="49" customWidth="1"/>
    <col min="1296" max="1296" width="11.58203125" style="49" customWidth="1"/>
    <col min="1297" max="1297" width="10.58203125" style="49" customWidth="1"/>
    <col min="1298" max="1298" width="8.58203125" style="49" customWidth="1"/>
    <col min="1299" max="1300" width="10.33203125" style="49" customWidth="1"/>
    <col min="1301" max="1301" width="8.33203125" style="49" customWidth="1"/>
    <col min="1302" max="1302" width="8.58203125" style="49" customWidth="1"/>
    <col min="1303" max="1303" width="11.58203125" style="49" customWidth="1"/>
    <col min="1304" max="1304" width="9.33203125" style="49" customWidth="1"/>
    <col min="1305" max="1305" width="10.08203125" style="49" customWidth="1"/>
    <col min="1306" max="1306" width="23.33203125" style="49" customWidth="1"/>
    <col min="1307" max="1308" width="11.33203125" style="49" customWidth="1"/>
    <col min="1309" max="1309" width="11.58203125" style="49" customWidth="1"/>
    <col min="1310" max="1542" width="7.58203125" style="49"/>
    <col min="1543" max="1543" width="4.33203125" style="49" customWidth="1"/>
    <col min="1544" max="1544" width="26.33203125" style="49" customWidth="1"/>
    <col min="1545" max="1546" width="6.33203125" style="49" customWidth="1"/>
    <col min="1547" max="1547" width="7.33203125" style="49" customWidth="1"/>
    <col min="1548" max="1548" width="12.33203125" style="49" customWidth="1"/>
    <col min="1549" max="1549" width="6.83203125" style="49" customWidth="1"/>
    <col min="1550" max="1550" width="7.58203125" style="49" customWidth="1"/>
    <col min="1551" max="1551" width="10.83203125" style="49" customWidth="1"/>
    <col min="1552" max="1552" width="11.58203125" style="49" customWidth="1"/>
    <col min="1553" max="1553" width="10.58203125" style="49" customWidth="1"/>
    <col min="1554" max="1554" width="8.58203125" style="49" customWidth="1"/>
    <col min="1555" max="1556" width="10.33203125" style="49" customWidth="1"/>
    <col min="1557" max="1557" width="8.33203125" style="49" customWidth="1"/>
    <col min="1558" max="1558" width="8.58203125" style="49" customWidth="1"/>
    <col min="1559" max="1559" width="11.58203125" style="49" customWidth="1"/>
    <col min="1560" max="1560" width="9.33203125" style="49" customWidth="1"/>
    <col min="1561" max="1561" width="10.08203125" style="49" customWidth="1"/>
    <col min="1562" max="1562" width="23.33203125" style="49" customWidth="1"/>
    <col min="1563" max="1564" width="11.33203125" style="49" customWidth="1"/>
    <col min="1565" max="1565" width="11.58203125" style="49" customWidth="1"/>
    <col min="1566" max="1798" width="7.58203125" style="49"/>
    <col min="1799" max="1799" width="4.33203125" style="49" customWidth="1"/>
    <col min="1800" max="1800" width="26.33203125" style="49" customWidth="1"/>
    <col min="1801" max="1802" width="6.33203125" style="49" customWidth="1"/>
    <col min="1803" max="1803" width="7.33203125" style="49" customWidth="1"/>
    <col min="1804" max="1804" width="12.33203125" style="49" customWidth="1"/>
    <col min="1805" max="1805" width="6.83203125" style="49" customWidth="1"/>
    <col min="1806" max="1806" width="7.58203125" style="49" customWidth="1"/>
    <col min="1807" max="1807" width="10.83203125" style="49" customWidth="1"/>
    <col min="1808" max="1808" width="11.58203125" style="49" customWidth="1"/>
    <col min="1809" max="1809" width="10.58203125" style="49" customWidth="1"/>
    <col min="1810" max="1810" width="8.58203125" style="49" customWidth="1"/>
    <col min="1811" max="1812" width="10.33203125" style="49" customWidth="1"/>
    <col min="1813" max="1813" width="8.33203125" style="49" customWidth="1"/>
    <col min="1814" max="1814" width="8.58203125" style="49" customWidth="1"/>
    <col min="1815" max="1815" width="11.58203125" style="49" customWidth="1"/>
    <col min="1816" max="1816" width="9.33203125" style="49" customWidth="1"/>
    <col min="1817" max="1817" width="10.08203125" style="49" customWidth="1"/>
    <col min="1818" max="1818" width="23.33203125" style="49" customWidth="1"/>
    <col min="1819" max="1820" width="11.33203125" style="49" customWidth="1"/>
    <col min="1821" max="1821" width="11.58203125" style="49" customWidth="1"/>
    <col min="1822" max="2054" width="7.58203125" style="49"/>
    <col min="2055" max="2055" width="4.33203125" style="49" customWidth="1"/>
    <col min="2056" max="2056" width="26.33203125" style="49" customWidth="1"/>
    <col min="2057" max="2058" width="6.33203125" style="49" customWidth="1"/>
    <col min="2059" max="2059" width="7.33203125" style="49" customWidth="1"/>
    <col min="2060" max="2060" width="12.33203125" style="49" customWidth="1"/>
    <col min="2061" max="2061" width="6.83203125" style="49" customWidth="1"/>
    <col min="2062" max="2062" width="7.58203125" style="49" customWidth="1"/>
    <col min="2063" max="2063" width="10.83203125" style="49" customWidth="1"/>
    <col min="2064" max="2064" width="11.58203125" style="49" customWidth="1"/>
    <col min="2065" max="2065" width="10.58203125" style="49" customWidth="1"/>
    <col min="2066" max="2066" width="8.58203125" style="49" customWidth="1"/>
    <col min="2067" max="2068" width="10.33203125" style="49" customWidth="1"/>
    <col min="2069" max="2069" width="8.33203125" style="49" customWidth="1"/>
    <col min="2070" max="2070" width="8.58203125" style="49" customWidth="1"/>
    <col min="2071" max="2071" width="11.58203125" style="49" customWidth="1"/>
    <col min="2072" max="2072" width="9.33203125" style="49" customWidth="1"/>
    <col min="2073" max="2073" width="10.08203125" style="49" customWidth="1"/>
    <col min="2074" max="2074" width="23.33203125" style="49" customWidth="1"/>
    <col min="2075" max="2076" width="11.33203125" style="49" customWidth="1"/>
    <col min="2077" max="2077" width="11.58203125" style="49" customWidth="1"/>
    <col min="2078" max="2310" width="7.58203125" style="49"/>
    <col min="2311" max="2311" width="4.33203125" style="49" customWidth="1"/>
    <col min="2312" max="2312" width="26.33203125" style="49" customWidth="1"/>
    <col min="2313" max="2314" width="6.33203125" style="49" customWidth="1"/>
    <col min="2315" max="2315" width="7.33203125" style="49" customWidth="1"/>
    <col min="2316" max="2316" width="12.33203125" style="49" customWidth="1"/>
    <col min="2317" max="2317" width="6.83203125" style="49" customWidth="1"/>
    <col min="2318" max="2318" width="7.58203125" style="49" customWidth="1"/>
    <col min="2319" max="2319" width="10.83203125" style="49" customWidth="1"/>
    <col min="2320" max="2320" width="11.58203125" style="49" customWidth="1"/>
    <col min="2321" max="2321" width="10.58203125" style="49" customWidth="1"/>
    <col min="2322" max="2322" width="8.58203125" style="49" customWidth="1"/>
    <col min="2323" max="2324" width="10.33203125" style="49" customWidth="1"/>
    <col min="2325" max="2325" width="8.33203125" style="49" customWidth="1"/>
    <col min="2326" max="2326" width="8.58203125" style="49" customWidth="1"/>
    <col min="2327" max="2327" width="11.58203125" style="49" customWidth="1"/>
    <col min="2328" max="2328" width="9.33203125" style="49" customWidth="1"/>
    <col min="2329" max="2329" width="10.08203125" style="49" customWidth="1"/>
    <col min="2330" max="2330" width="23.33203125" style="49" customWidth="1"/>
    <col min="2331" max="2332" width="11.33203125" style="49" customWidth="1"/>
    <col min="2333" max="2333" width="11.58203125" style="49" customWidth="1"/>
    <col min="2334" max="2566" width="7.58203125" style="49"/>
    <col min="2567" max="2567" width="4.33203125" style="49" customWidth="1"/>
    <col min="2568" max="2568" width="26.33203125" style="49" customWidth="1"/>
    <col min="2569" max="2570" width="6.33203125" style="49" customWidth="1"/>
    <col min="2571" max="2571" width="7.33203125" style="49" customWidth="1"/>
    <col min="2572" max="2572" width="12.33203125" style="49" customWidth="1"/>
    <col min="2573" max="2573" width="6.83203125" style="49" customWidth="1"/>
    <col min="2574" max="2574" width="7.58203125" style="49" customWidth="1"/>
    <col min="2575" max="2575" width="10.83203125" style="49" customWidth="1"/>
    <col min="2576" max="2576" width="11.58203125" style="49" customWidth="1"/>
    <col min="2577" max="2577" width="10.58203125" style="49" customWidth="1"/>
    <col min="2578" max="2578" width="8.58203125" style="49" customWidth="1"/>
    <col min="2579" max="2580" width="10.33203125" style="49" customWidth="1"/>
    <col min="2581" max="2581" width="8.33203125" style="49" customWidth="1"/>
    <col min="2582" max="2582" width="8.58203125" style="49" customWidth="1"/>
    <col min="2583" max="2583" width="11.58203125" style="49" customWidth="1"/>
    <col min="2584" max="2584" width="9.33203125" style="49" customWidth="1"/>
    <col min="2585" max="2585" width="10.08203125" style="49" customWidth="1"/>
    <col min="2586" max="2586" width="23.33203125" style="49" customWidth="1"/>
    <col min="2587" max="2588" width="11.33203125" style="49" customWidth="1"/>
    <col min="2589" max="2589" width="11.58203125" style="49" customWidth="1"/>
    <col min="2590" max="2822" width="7.58203125" style="49"/>
    <col min="2823" max="2823" width="4.33203125" style="49" customWidth="1"/>
    <col min="2824" max="2824" width="26.33203125" style="49" customWidth="1"/>
    <col min="2825" max="2826" width="6.33203125" style="49" customWidth="1"/>
    <col min="2827" max="2827" width="7.33203125" style="49" customWidth="1"/>
    <col min="2828" max="2828" width="12.33203125" style="49" customWidth="1"/>
    <col min="2829" max="2829" width="6.83203125" style="49" customWidth="1"/>
    <col min="2830" max="2830" width="7.58203125" style="49" customWidth="1"/>
    <col min="2831" max="2831" width="10.83203125" style="49" customWidth="1"/>
    <col min="2832" max="2832" width="11.58203125" style="49" customWidth="1"/>
    <col min="2833" max="2833" width="10.58203125" style="49" customWidth="1"/>
    <col min="2834" max="2834" width="8.58203125" style="49" customWidth="1"/>
    <col min="2835" max="2836" width="10.33203125" style="49" customWidth="1"/>
    <col min="2837" max="2837" width="8.33203125" style="49" customWidth="1"/>
    <col min="2838" max="2838" width="8.58203125" style="49" customWidth="1"/>
    <col min="2839" max="2839" width="11.58203125" style="49" customWidth="1"/>
    <col min="2840" max="2840" width="9.33203125" style="49" customWidth="1"/>
    <col min="2841" max="2841" width="10.08203125" style="49" customWidth="1"/>
    <col min="2842" max="2842" width="23.33203125" style="49" customWidth="1"/>
    <col min="2843" max="2844" width="11.33203125" style="49" customWidth="1"/>
    <col min="2845" max="2845" width="11.58203125" style="49" customWidth="1"/>
    <col min="2846" max="3078" width="7.58203125" style="49"/>
    <col min="3079" max="3079" width="4.33203125" style="49" customWidth="1"/>
    <col min="3080" max="3080" width="26.33203125" style="49" customWidth="1"/>
    <col min="3081" max="3082" width="6.33203125" style="49" customWidth="1"/>
    <col min="3083" max="3083" width="7.33203125" style="49" customWidth="1"/>
    <col min="3084" max="3084" width="12.33203125" style="49" customWidth="1"/>
    <col min="3085" max="3085" width="6.83203125" style="49" customWidth="1"/>
    <col min="3086" max="3086" width="7.58203125" style="49" customWidth="1"/>
    <col min="3087" max="3087" width="10.83203125" style="49" customWidth="1"/>
    <col min="3088" max="3088" width="11.58203125" style="49" customWidth="1"/>
    <col min="3089" max="3089" width="10.58203125" style="49" customWidth="1"/>
    <col min="3090" max="3090" width="8.58203125" style="49" customWidth="1"/>
    <col min="3091" max="3092" width="10.33203125" style="49" customWidth="1"/>
    <col min="3093" max="3093" width="8.33203125" style="49" customWidth="1"/>
    <col min="3094" max="3094" width="8.58203125" style="49" customWidth="1"/>
    <col min="3095" max="3095" width="11.58203125" style="49" customWidth="1"/>
    <col min="3096" max="3096" width="9.33203125" style="49" customWidth="1"/>
    <col min="3097" max="3097" width="10.08203125" style="49" customWidth="1"/>
    <col min="3098" max="3098" width="23.33203125" style="49" customWidth="1"/>
    <col min="3099" max="3100" width="11.33203125" style="49" customWidth="1"/>
    <col min="3101" max="3101" width="11.58203125" style="49" customWidth="1"/>
    <col min="3102" max="3334" width="7.58203125" style="49"/>
    <col min="3335" max="3335" width="4.33203125" style="49" customWidth="1"/>
    <col min="3336" max="3336" width="26.33203125" style="49" customWidth="1"/>
    <col min="3337" max="3338" width="6.33203125" style="49" customWidth="1"/>
    <col min="3339" max="3339" width="7.33203125" style="49" customWidth="1"/>
    <col min="3340" max="3340" width="12.33203125" style="49" customWidth="1"/>
    <col min="3341" max="3341" width="6.83203125" style="49" customWidth="1"/>
    <col min="3342" max="3342" width="7.58203125" style="49" customWidth="1"/>
    <col min="3343" max="3343" width="10.83203125" style="49" customWidth="1"/>
    <col min="3344" max="3344" width="11.58203125" style="49" customWidth="1"/>
    <col min="3345" max="3345" width="10.58203125" style="49" customWidth="1"/>
    <col min="3346" max="3346" width="8.58203125" style="49" customWidth="1"/>
    <col min="3347" max="3348" width="10.33203125" style="49" customWidth="1"/>
    <col min="3349" max="3349" width="8.33203125" style="49" customWidth="1"/>
    <col min="3350" max="3350" width="8.58203125" style="49" customWidth="1"/>
    <col min="3351" max="3351" width="11.58203125" style="49" customWidth="1"/>
    <col min="3352" max="3352" width="9.33203125" style="49" customWidth="1"/>
    <col min="3353" max="3353" width="10.08203125" style="49" customWidth="1"/>
    <col min="3354" max="3354" width="23.33203125" style="49" customWidth="1"/>
    <col min="3355" max="3356" width="11.33203125" style="49" customWidth="1"/>
    <col min="3357" max="3357" width="11.58203125" style="49" customWidth="1"/>
    <col min="3358" max="3590" width="7.58203125" style="49"/>
    <col min="3591" max="3591" width="4.33203125" style="49" customWidth="1"/>
    <col min="3592" max="3592" width="26.33203125" style="49" customWidth="1"/>
    <col min="3593" max="3594" width="6.33203125" style="49" customWidth="1"/>
    <col min="3595" max="3595" width="7.33203125" style="49" customWidth="1"/>
    <col min="3596" max="3596" width="12.33203125" style="49" customWidth="1"/>
    <col min="3597" max="3597" width="6.83203125" style="49" customWidth="1"/>
    <col min="3598" max="3598" width="7.58203125" style="49" customWidth="1"/>
    <col min="3599" max="3599" width="10.83203125" style="49" customWidth="1"/>
    <col min="3600" max="3600" width="11.58203125" style="49" customWidth="1"/>
    <col min="3601" max="3601" width="10.58203125" style="49" customWidth="1"/>
    <col min="3602" max="3602" width="8.58203125" style="49" customWidth="1"/>
    <col min="3603" max="3604" width="10.33203125" style="49" customWidth="1"/>
    <col min="3605" max="3605" width="8.33203125" style="49" customWidth="1"/>
    <col min="3606" max="3606" width="8.58203125" style="49" customWidth="1"/>
    <col min="3607" max="3607" width="11.58203125" style="49" customWidth="1"/>
    <col min="3608" max="3608" width="9.33203125" style="49" customWidth="1"/>
    <col min="3609" max="3609" width="10.08203125" style="49" customWidth="1"/>
    <col min="3610" max="3610" width="23.33203125" style="49" customWidth="1"/>
    <col min="3611" max="3612" width="11.33203125" style="49" customWidth="1"/>
    <col min="3613" max="3613" width="11.58203125" style="49" customWidth="1"/>
    <col min="3614" max="3846" width="7.58203125" style="49"/>
    <col min="3847" max="3847" width="4.33203125" style="49" customWidth="1"/>
    <col min="3848" max="3848" width="26.33203125" style="49" customWidth="1"/>
    <col min="3849" max="3850" width="6.33203125" style="49" customWidth="1"/>
    <col min="3851" max="3851" width="7.33203125" style="49" customWidth="1"/>
    <col min="3852" max="3852" width="12.33203125" style="49" customWidth="1"/>
    <col min="3853" max="3853" width="6.83203125" style="49" customWidth="1"/>
    <col min="3854" max="3854" width="7.58203125" style="49" customWidth="1"/>
    <col min="3855" max="3855" width="10.83203125" style="49" customWidth="1"/>
    <col min="3856" max="3856" width="11.58203125" style="49" customWidth="1"/>
    <col min="3857" max="3857" width="10.58203125" style="49" customWidth="1"/>
    <col min="3858" max="3858" width="8.58203125" style="49" customWidth="1"/>
    <col min="3859" max="3860" width="10.33203125" style="49" customWidth="1"/>
    <col min="3861" max="3861" width="8.33203125" style="49" customWidth="1"/>
    <col min="3862" max="3862" width="8.58203125" style="49" customWidth="1"/>
    <col min="3863" max="3863" width="11.58203125" style="49" customWidth="1"/>
    <col min="3864" max="3864" width="9.33203125" style="49" customWidth="1"/>
    <col min="3865" max="3865" width="10.08203125" style="49" customWidth="1"/>
    <col min="3866" max="3866" width="23.33203125" style="49" customWidth="1"/>
    <col min="3867" max="3868" width="11.33203125" style="49" customWidth="1"/>
    <col min="3869" max="3869" width="11.58203125" style="49" customWidth="1"/>
    <col min="3870" max="4102" width="7.58203125" style="49"/>
    <col min="4103" max="4103" width="4.33203125" style="49" customWidth="1"/>
    <col min="4104" max="4104" width="26.33203125" style="49" customWidth="1"/>
    <col min="4105" max="4106" width="6.33203125" style="49" customWidth="1"/>
    <col min="4107" max="4107" width="7.33203125" style="49" customWidth="1"/>
    <col min="4108" max="4108" width="12.33203125" style="49" customWidth="1"/>
    <col min="4109" max="4109" width="6.83203125" style="49" customWidth="1"/>
    <col min="4110" max="4110" width="7.58203125" style="49" customWidth="1"/>
    <col min="4111" max="4111" width="10.83203125" style="49" customWidth="1"/>
    <col min="4112" max="4112" width="11.58203125" style="49" customWidth="1"/>
    <col min="4113" max="4113" width="10.58203125" style="49" customWidth="1"/>
    <col min="4114" max="4114" width="8.58203125" style="49" customWidth="1"/>
    <col min="4115" max="4116" width="10.33203125" style="49" customWidth="1"/>
    <col min="4117" max="4117" width="8.33203125" style="49" customWidth="1"/>
    <col min="4118" max="4118" width="8.58203125" style="49" customWidth="1"/>
    <col min="4119" max="4119" width="11.58203125" style="49" customWidth="1"/>
    <col min="4120" max="4120" width="9.33203125" style="49" customWidth="1"/>
    <col min="4121" max="4121" width="10.08203125" style="49" customWidth="1"/>
    <col min="4122" max="4122" width="23.33203125" style="49" customWidth="1"/>
    <col min="4123" max="4124" width="11.33203125" style="49" customWidth="1"/>
    <col min="4125" max="4125" width="11.58203125" style="49" customWidth="1"/>
    <col min="4126" max="4358" width="7.58203125" style="49"/>
    <col min="4359" max="4359" width="4.33203125" style="49" customWidth="1"/>
    <col min="4360" max="4360" width="26.33203125" style="49" customWidth="1"/>
    <col min="4361" max="4362" width="6.33203125" style="49" customWidth="1"/>
    <col min="4363" max="4363" width="7.33203125" style="49" customWidth="1"/>
    <col min="4364" max="4364" width="12.33203125" style="49" customWidth="1"/>
    <col min="4365" max="4365" width="6.83203125" style="49" customWidth="1"/>
    <col min="4366" max="4366" width="7.58203125" style="49" customWidth="1"/>
    <col min="4367" max="4367" width="10.83203125" style="49" customWidth="1"/>
    <col min="4368" max="4368" width="11.58203125" style="49" customWidth="1"/>
    <col min="4369" max="4369" width="10.58203125" style="49" customWidth="1"/>
    <col min="4370" max="4370" width="8.58203125" style="49" customWidth="1"/>
    <col min="4371" max="4372" width="10.33203125" style="49" customWidth="1"/>
    <col min="4373" max="4373" width="8.33203125" style="49" customWidth="1"/>
    <col min="4374" max="4374" width="8.58203125" style="49" customWidth="1"/>
    <col min="4375" max="4375" width="11.58203125" style="49" customWidth="1"/>
    <col min="4376" max="4376" width="9.33203125" style="49" customWidth="1"/>
    <col min="4377" max="4377" width="10.08203125" style="49" customWidth="1"/>
    <col min="4378" max="4378" width="23.33203125" style="49" customWidth="1"/>
    <col min="4379" max="4380" width="11.33203125" style="49" customWidth="1"/>
    <col min="4381" max="4381" width="11.58203125" style="49" customWidth="1"/>
    <col min="4382" max="4614" width="7.58203125" style="49"/>
    <col min="4615" max="4615" width="4.33203125" style="49" customWidth="1"/>
    <col min="4616" max="4616" width="26.33203125" style="49" customWidth="1"/>
    <col min="4617" max="4618" width="6.33203125" style="49" customWidth="1"/>
    <col min="4619" max="4619" width="7.33203125" style="49" customWidth="1"/>
    <col min="4620" max="4620" width="12.33203125" style="49" customWidth="1"/>
    <col min="4621" max="4621" width="6.83203125" style="49" customWidth="1"/>
    <col min="4622" max="4622" width="7.58203125" style="49" customWidth="1"/>
    <col min="4623" max="4623" width="10.83203125" style="49" customWidth="1"/>
    <col min="4624" max="4624" width="11.58203125" style="49" customWidth="1"/>
    <col min="4625" max="4625" width="10.58203125" style="49" customWidth="1"/>
    <col min="4626" max="4626" width="8.58203125" style="49" customWidth="1"/>
    <col min="4627" max="4628" width="10.33203125" style="49" customWidth="1"/>
    <col min="4629" max="4629" width="8.33203125" style="49" customWidth="1"/>
    <col min="4630" max="4630" width="8.58203125" style="49" customWidth="1"/>
    <col min="4631" max="4631" width="11.58203125" style="49" customWidth="1"/>
    <col min="4632" max="4632" width="9.33203125" style="49" customWidth="1"/>
    <col min="4633" max="4633" width="10.08203125" style="49" customWidth="1"/>
    <col min="4634" max="4634" width="23.33203125" style="49" customWidth="1"/>
    <col min="4635" max="4636" width="11.33203125" style="49" customWidth="1"/>
    <col min="4637" max="4637" width="11.58203125" style="49" customWidth="1"/>
    <col min="4638" max="4870" width="7.58203125" style="49"/>
    <col min="4871" max="4871" width="4.33203125" style="49" customWidth="1"/>
    <col min="4872" max="4872" width="26.33203125" style="49" customWidth="1"/>
    <col min="4873" max="4874" width="6.33203125" style="49" customWidth="1"/>
    <col min="4875" max="4875" width="7.33203125" style="49" customWidth="1"/>
    <col min="4876" max="4876" width="12.33203125" style="49" customWidth="1"/>
    <col min="4877" max="4877" width="6.83203125" style="49" customWidth="1"/>
    <col min="4878" max="4878" width="7.58203125" style="49" customWidth="1"/>
    <col min="4879" max="4879" width="10.83203125" style="49" customWidth="1"/>
    <col min="4880" max="4880" width="11.58203125" style="49" customWidth="1"/>
    <col min="4881" max="4881" width="10.58203125" style="49" customWidth="1"/>
    <col min="4882" max="4882" width="8.58203125" style="49" customWidth="1"/>
    <col min="4883" max="4884" width="10.33203125" style="49" customWidth="1"/>
    <col min="4885" max="4885" width="8.33203125" style="49" customWidth="1"/>
    <col min="4886" max="4886" width="8.58203125" style="49" customWidth="1"/>
    <col min="4887" max="4887" width="11.58203125" style="49" customWidth="1"/>
    <col min="4888" max="4888" width="9.33203125" style="49" customWidth="1"/>
    <col min="4889" max="4889" width="10.08203125" style="49" customWidth="1"/>
    <col min="4890" max="4890" width="23.33203125" style="49" customWidth="1"/>
    <col min="4891" max="4892" width="11.33203125" style="49" customWidth="1"/>
    <col min="4893" max="4893" width="11.58203125" style="49" customWidth="1"/>
    <col min="4894" max="5126" width="7.58203125" style="49"/>
    <col min="5127" max="5127" width="4.33203125" style="49" customWidth="1"/>
    <col min="5128" max="5128" width="26.33203125" style="49" customWidth="1"/>
    <col min="5129" max="5130" width="6.33203125" style="49" customWidth="1"/>
    <col min="5131" max="5131" width="7.33203125" style="49" customWidth="1"/>
    <col min="5132" max="5132" width="12.33203125" style="49" customWidth="1"/>
    <col min="5133" max="5133" width="6.83203125" style="49" customWidth="1"/>
    <col min="5134" max="5134" width="7.58203125" style="49" customWidth="1"/>
    <col min="5135" max="5135" width="10.83203125" style="49" customWidth="1"/>
    <col min="5136" max="5136" width="11.58203125" style="49" customWidth="1"/>
    <col min="5137" max="5137" width="10.58203125" style="49" customWidth="1"/>
    <col min="5138" max="5138" width="8.58203125" style="49" customWidth="1"/>
    <col min="5139" max="5140" width="10.33203125" style="49" customWidth="1"/>
    <col min="5141" max="5141" width="8.33203125" style="49" customWidth="1"/>
    <col min="5142" max="5142" width="8.58203125" style="49" customWidth="1"/>
    <col min="5143" max="5143" width="11.58203125" style="49" customWidth="1"/>
    <col min="5144" max="5144" width="9.33203125" style="49" customWidth="1"/>
    <col min="5145" max="5145" width="10.08203125" style="49" customWidth="1"/>
    <col min="5146" max="5146" width="23.33203125" style="49" customWidth="1"/>
    <col min="5147" max="5148" width="11.33203125" style="49" customWidth="1"/>
    <col min="5149" max="5149" width="11.58203125" style="49" customWidth="1"/>
    <col min="5150" max="5382" width="7.58203125" style="49"/>
    <col min="5383" max="5383" width="4.33203125" style="49" customWidth="1"/>
    <col min="5384" max="5384" width="26.33203125" style="49" customWidth="1"/>
    <col min="5385" max="5386" width="6.33203125" style="49" customWidth="1"/>
    <col min="5387" max="5387" width="7.33203125" style="49" customWidth="1"/>
    <col min="5388" max="5388" width="12.33203125" style="49" customWidth="1"/>
    <col min="5389" max="5389" width="6.83203125" style="49" customWidth="1"/>
    <col min="5390" max="5390" width="7.58203125" style="49" customWidth="1"/>
    <col min="5391" max="5391" width="10.83203125" style="49" customWidth="1"/>
    <col min="5392" max="5392" width="11.58203125" style="49" customWidth="1"/>
    <col min="5393" max="5393" width="10.58203125" style="49" customWidth="1"/>
    <col min="5394" max="5394" width="8.58203125" style="49" customWidth="1"/>
    <col min="5395" max="5396" width="10.33203125" style="49" customWidth="1"/>
    <col min="5397" max="5397" width="8.33203125" style="49" customWidth="1"/>
    <col min="5398" max="5398" width="8.58203125" style="49" customWidth="1"/>
    <col min="5399" max="5399" width="11.58203125" style="49" customWidth="1"/>
    <col min="5400" max="5400" width="9.33203125" style="49" customWidth="1"/>
    <col min="5401" max="5401" width="10.08203125" style="49" customWidth="1"/>
    <col min="5402" max="5402" width="23.33203125" style="49" customWidth="1"/>
    <col min="5403" max="5404" width="11.33203125" style="49" customWidth="1"/>
    <col min="5405" max="5405" width="11.58203125" style="49" customWidth="1"/>
    <col min="5406" max="5638" width="7.58203125" style="49"/>
    <col min="5639" max="5639" width="4.33203125" style="49" customWidth="1"/>
    <col min="5640" max="5640" width="26.33203125" style="49" customWidth="1"/>
    <col min="5641" max="5642" width="6.33203125" style="49" customWidth="1"/>
    <col min="5643" max="5643" width="7.33203125" style="49" customWidth="1"/>
    <col min="5644" max="5644" width="12.33203125" style="49" customWidth="1"/>
    <col min="5645" max="5645" width="6.83203125" style="49" customWidth="1"/>
    <col min="5646" max="5646" width="7.58203125" style="49" customWidth="1"/>
    <col min="5647" max="5647" width="10.83203125" style="49" customWidth="1"/>
    <col min="5648" max="5648" width="11.58203125" style="49" customWidth="1"/>
    <col min="5649" max="5649" width="10.58203125" style="49" customWidth="1"/>
    <col min="5650" max="5650" width="8.58203125" style="49" customWidth="1"/>
    <col min="5651" max="5652" width="10.33203125" style="49" customWidth="1"/>
    <col min="5653" max="5653" width="8.33203125" style="49" customWidth="1"/>
    <col min="5654" max="5654" width="8.58203125" style="49" customWidth="1"/>
    <col min="5655" max="5655" width="11.58203125" style="49" customWidth="1"/>
    <col min="5656" max="5656" width="9.33203125" style="49" customWidth="1"/>
    <col min="5657" max="5657" width="10.08203125" style="49" customWidth="1"/>
    <col min="5658" max="5658" width="23.33203125" style="49" customWidth="1"/>
    <col min="5659" max="5660" width="11.33203125" style="49" customWidth="1"/>
    <col min="5661" max="5661" width="11.58203125" style="49" customWidth="1"/>
    <col min="5662" max="5894" width="7.58203125" style="49"/>
    <col min="5895" max="5895" width="4.33203125" style="49" customWidth="1"/>
    <col min="5896" max="5896" width="26.33203125" style="49" customWidth="1"/>
    <col min="5897" max="5898" width="6.33203125" style="49" customWidth="1"/>
    <col min="5899" max="5899" width="7.33203125" style="49" customWidth="1"/>
    <col min="5900" max="5900" width="12.33203125" style="49" customWidth="1"/>
    <col min="5901" max="5901" width="6.83203125" style="49" customWidth="1"/>
    <col min="5902" max="5902" width="7.58203125" style="49" customWidth="1"/>
    <col min="5903" max="5903" width="10.83203125" style="49" customWidth="1"/>
    <col min="5904" max="5904" width="11.58203125" style="49" customWidth="1"/>
    <col min="5905" max="5905" width="10.58203125" style="49" customWidth="1"/>
    <col min="5906" max="5906" width="8.58203125" style="49" customWidth="1"/>
    <col min="5907" max="5908" width="10.33203125" style="49" customWidth="1"/>
    <col min="5909" max="5909" width="8.33203125" style="49" customWidth="1"/>
    <col min="5910" max="5910" width="8.58203125" style="49" customWidth="1"/>
    <col min="5911" max="5911" width="11.58203125" style="49" customWidth="1"/>
    <col min="5912" max="5912" width="9.33203125" style="49" customWidth="1"/>
    <col min="5913" max="5913" width="10.08203125" style="49" customWidth="1"/>
    <col min="5914" max="5914" width="23.33203125" style="49" customWidth="1"/>
    <col min="5915" max="5916" width="11.33203125" style="49" customWidth="1"/>
    <col min="5917" max="5917" width="11.58203125" style="49" customWidth="1"/>
    <col min="5918" max="6150" width="7.58203125" style="49"/>
    <col min="6151" max="6151" width="4.33203125" style="49" customWidth="1"/>
    <col min="6152" max="6152" width="26.33203125" style="49" customWidth="1"/>
    <col min="6153" max="6154" width="6.33203125" style="49" customWidth="1"/>
    <col min="6155" max="6155" width="7.33203125" style="49" customWidth="1"/>
    <col min="6156" max="6156" width="12.33203125" style="49" customWidth="1"/>
    <col min="6157" max="6157" width="6.83203125" style="49" customWidth="1"/>
    <col min="6158" max="6158" width="7.58203125" style="49" customWidth="1"/>
    <col min="6159" max="6159" width="10.83203125" style="49" customWidth="1"/>
    <col min="6160" max="6160" width="11.58203125" style="49" customWidth="1"/>
    <col min="6161" max="6161" width="10.58203125" style="49" customWidth="1"/>
    <col min="6162" max="6162" width="8.58203125" style="49" customWidth="1"/>
    <col min="6163" max="6164" width="10.33203125" style="49" customWidth="1"/>
    <col min="6165" max="6165" width="8.33203125" style="49" customWidth="1"/>
    <col min="6166" max="6166" width="8.58203125" style="49" customWidth="1"/>
    <col min="6167" max="6167" width="11.58203125" style="49" customWidth="1"/>
    <col min="6168" max="6168" width="9.33203125" style="49" customWidth="1"/>
    <col min="6169" max="6169" width="10.08203125" style="49" customWidth="1"/>
    <col min="6170" max="6170" width="23.33203125" style="49" customWidth="1"/>
    <col min="6171" max="6172" width="11.33203125" style="49" customWidth="1"/>
    <col min="6173" max="6173" width="11.58203125" style="49" customWidth="1"/>
    <col min="6174" max="6406" width="7.58203125" style="49"/>
    <col min="6407" max="6407" width="4.33203125" style="49" customWidth="1"/>
    <col min="6408" max="6408" width="26.33203125" style="49" customWidth="1"/>
    <col min="6409" max="6410" width="6.33203125" style="49" customWidth="1"/>
    <col min="6411" max="6411" width="7.33203125" style="49" customWidth="1"/>
    <col min="6412" max="6412" width="12.33203125" style="49" customWidth="1"/>
    <col min="6413" max="6413" width="6.83203125" style="49" customWidth="1"/>
    <col min="6414" max="6414" width="7.58203125" style="49" customWidth="1"/>
    <col min="6415" max="6415" width="10.83203125" style="49" customWidth="1"/>
    <col min="6416" max="6416" width="11.58203125" style="49" customWidth="1"/>
    <col min="6417" max="6417" width="10.58203125" style="49" customWidth="1"/>
    <col min="6418" max="6418" width="8.58203125" style="49" customWidth="1"/>
    <col min="6419" max="6420" width="10.33203125" style="49" customWidth="1"/>
    <col min="6421" max="6421" width="8.33203125" style="49" customWidth="1"/>
    <col min="6422" max="6422" width="8.58203125" style="49" customWidth="1"/>
    <col min="6423" max="6423" width="11.58203125" style="49" customWidth="1"/>
    <col min="6424" max="6424" width="9.33203125" style="49" customWidth="1"/>
    <col min="6425" max="6425" width="10.08203125" style="49" customWidth="1"/>
    <col min="6426" max="6426" width="23.33203125" style="49" customWidth="1"/>
    <col min="6427" max="6428" width="11.33203125" style="49" customWidth="1"/>
    <col min="6429" max="6429" width="11.58203125" style="49" customWidth="1"/>
    <col min="6430" max="6662" width="7.58203125" style="49"/>
    <col min="6663" max="6663" width="4.33203125" style="49" customWidth="1"/>
    <col min="6664" max="6664" width="26.33203125" style="49" customWidth="1"/>
    <col min="6665" max="6666" width="6.33203125" style="49" customWidth="1"/>
    <col min="6667" max="6667" width="7.33203125" style="49" customWidth="1"/>
    <col min="6668" max="6668" width="12.33203125" style="49" customWidth="1"/>
    <col min="6669" max="6669" width="6.83203125" style="49" customWidth="1"/>
    <col min="6670" max="6670" width="7.58203125" style="49" customWidth="1"/>
    <col min="6671" max="6671" width="10.83203125" style="49" customWidth="1"/>
    <col min="6672" max="6672" width="11.58203125" style="49" customWidth="1"/>
    <col min="6673" max="6673" width="10.58203125" style="49" customWidth="1"/>
    <col min="6674" max="6674" width="8.58203125" style="49" customWidth="1"/>
    <col min="6675" max="6676" width="10.33203125" style="49" customWidth="1"/>
    <col min="6677" max="6677" width="8.33203125" style="49" customWidth="1"/>
    <col min="6678" max="6678" width="8.58203125" style="49" customWidth="1"/>
    <col min="6679" max="6679" width="11.58203125" style="49" customWidth="1"/>
    <col min="6680" max="6680" width="9.33203125" style="49" customWidth="1"/>
    <col min="6681" max="6681" width="10.08203125" style="49" customWidth="1"/>
    <col min="6682" max="6682" width="23.33203125" style="49" customWidth="1"/>
    <col min="6683" max="6684" width="11.33203125" style="49" customWidth="1"/>
    <col min="6685" max="6685" width="11.58203125" style="49" customWidth="1"/>
    <col min="6686" max="6918" width="7.58203125" style="49"/>
    <col min="6919" max="6919" width="4.33203125" style="49" customWidth="1"/>
    <col min="6920" max="6920" width="26.33203125" style="49" customWidth="1"/>
    <col min="6921" max="6922" width="6.33203125" style="49" customWidth="1"/>
    <col min="6923" max="6923" width="7.33203125" style="49" customWidth="1"/>
    <col min="6924" max="6924" width="12.33203125" style="49" customWidth="1"/>
    <col min="6925" max="6925" width="6.83203125" style="49" customWidth="1"/>
    <col min="6926" max="6926" width="7.58203125" style="49" customWidth="1"/>
    <col min="6927" max="6927" width="10.83203125" style="49" customWidth="1"/>
    <col min="6928" max="6928" width="11.58203125" style="49" customWidth="1"/>
    <col min="6929" max="6929" width="10.58203125" style="49" customWidth="1"/>
    <col min="6930" max="6930" width="8.58203125" style="49" customWidth="1"/>
    <col min="6931" max="6932" width="10.33203125" style="49" customWidth="1"/>
    <col min="6933" max="6933" width="8.33203125" style="49" customWidth="1"/>
    <col min="6934" max="6934" width="8.58203125" style="49" customWidth="1"/>
    <col min="6935" max="6935" width="11.58203125" style="49" customWidth="1"/>
    <col min="6936" max="6936" width="9.33203125" style="49" customWidth="1"/>
    <col min="6937" max="6937" width="10.08203125" style="49" customWidth="1"/>
    <col min="6938" max="6938" width="23.33203125" style="49" customWidth="1"/>
    <col min="6939" max="6940" width="11.33203125" style="49" customWidth="1"/>
    <col min="6941" max="6941" width="11.58203125" style="49" customWidth="1"/>
    <col min="6942" max="7174" width="7.58203125" style="49"/>
    <col min="7175" max="7175" width="4.33203125" style="49" customWidth="1"/>
    <col min="7176" max="7176" width="26.33203125" style="49" customWidth="1"/>
    <col min="7177" max="7178" width="6.33203125" style="49" customWidth="1"/>
    <col min="7179" max="7179" width="7.33203125" style="49" customWidth="1"/>
    <col min="7180" max="7180" width="12.33203125" style="49" customWidth="1"/>
    <col min="7181" max="7181" width="6.83203125" style="49" customWidth="1"/>
    <col min="7182" max="7182" width="7.58203125" style="49" customWidth="1"/>
    <col min="7183" max="7183" width="10.83203125" style="49" customWidth="1"/>
    <col min="7184" max="7184" width="11.58203125" style="49" customWidth="1"/>
    <col min="7185" max="7185" width="10.58203125" style="49" customWidth="1"/>
    <col min="7186" max="7186" width="8.58203125" style="49" customWidth="1"/>
    <col min="7187" max="7188" width="10.33203125" style="49" customWidth="1"/>
    <col min="7189" max="7189" width="8.33203125" style="49" customWidth="1"/>
    <col min="7190" max="7190" width="8.58203125" style="49" customWidth="1"/>
    <col min="7191" max="7191" width="11.58203125" style="49" customWidth="1"/>
    <col min="7192" max="7192" width="9.33203125" style="49" customWidth="1"/>
    <col min="7193" max="7193" width="10.08203125" style="49" customWidth="1"/>
    <col min="7194" max="7194" width="23.33203125" style="49" customWidth="1"/>
    <col min="7195" max="7196" width="11.33203125" style="49" customWidth="1"/>
    <col min="7197" max="7197" width="11.58203125" style="49" customWidth="1"/>
    <col min="7198" max="7430" width="7.58203125" style="49"/>
    <col min="7431" max="7431" width="4.33203125" style="49" customWidth="1"/>
    <col min="7432" max="7432" width="26.33203125" style="49" customWidth="1"/>
    <col min="7433" max="7434" width="6.33203125" style="49" customWidth="1"/>
    <col min="7435" max="7435" width="7.33203125" style="49" customWidth="1"/>
    <col min="7436" max="7436" width="12.33203125" style="49" customWidth="1"/>
    <col min="7437" max="7437" width="6.83203125" style="49" customWidth="1"/>
    <col min="7438" max="7438" width="7.58203125" style="49" customWidth="1"/>
    <col min="7439" max="7439" width="10.83203125" style="49" customWidth="1"/>
    <col min="7440" max="7440" width="11.58203125" style="49" customWidth="1"/>
    <col min="7441" max="7441" width="10.58203125" style="49" customWidth="1"/>
    <col min="7442" max="7442" width="8.58203125" style="49" customWidth="1"/>
    <col min="7443" max="7444" width="10.33203125" style="49" customWidth="1"/>
    <col min="7445" max="7445" width="8.33203125" style="49" customWidth="1"/>
    <col min="7446" max="7446" width="8.58203125" style="49" customWidth="1"/>
    <col min="7447" max="7447" width="11.58203125" style="49" customWidth="1"/>
    <col min="7448" max="7448" width="9.33203125" style="49" customWidth="1"/>
    <col min="7449" max="7449" width="10.08203125" style="49" customWidth="1"/>
    <col min="7450" max="7450" width="23.33203125" style="49" customWidth="1"/>
    <col min="7451" max="7452" width="11.33203125" style="49" customWidth="1"/>
    <col min="7453" max="7453" width="11.58203125" style="49" customWidth="1"/>
    <col min="7454" max="7686" width="7.58203125" style="49"/>
    <col min="7687" max="7687" width="4.33203125" style="49" customWidth="1"/>
    <col min="7688" max="7688" width="26.33203125" style="49" customWidth="1"/>
    <col min="7689" max="7690" width="6.33203125" style="49" customWidth="1"/>
    <col min="7691" max="7691" width="7.33203125" style="49" customWidth="1"/>
    <col min="7692" max="7692" width="12.33203125" style="49" customWidth="1"/>
    <col min="7693" max="7693" width="6.83203125" style="49" customWidth="1"/>
    <col min="7694" max="7694" width="7.58203125" style="49" customWidth="1"/>
    <col min="7695" max="7695" width="10.83203125" style="49" customWidth="1"/>
    <col min="7696" max="7696" width="11.58203125" style="49" customWidth="1"/>
    <col min="7697" max="7697" width="10.58203125" style="49" customWidth="1"/>
    <col min="7698" max="7698" width="8.58203125" style="49" customWidth="1"/>
    <col min="7699" max="7700" width="10.33203125" style="49" customWidth="1"/>
    <col min="7701" max="7701" width="8.33203125" style="49" customWidth="1"/>
    <col min="7702" max="7702" width="8.58203125" style="49" customWidth="1"/>
    <col min="7703" max="7703" width="11.58203125" style="49" customWidth="1"/>
    <col min="7704" max="7704" width="9.33203125" style="49" customWidth="1"/>
    <col min="7705" max="7705" width="10.08203125" style="49" customWidth="1"/>
    <col min="7706" max="7706" width="23.33203125" style="49" customWidth="1"/>
    <col min="7707" max="7708" width="11.33203125" style="49" customWidth="1"/>
    <col min="7709" max="7709" width="11.58203125" style="49" customWidth="1"/>
    <col min="7710" max="7942" width="7.58203125" style="49"/>
    <col min="7943" max="7943" width="4.33203125" style="49" customWidth="1"/>
    <col min="7944" max="7944" width="26.33203125" style="49" customWidth="1"/>
    <col min="7945" max="7946" width="6.33203125" style="49" customWidth="1"/>
    <col min="7947" max="7947" width="7.33203125" style="49" customWidth="1"/>
    <col min="7948" max="7948" width="12.33203125" style="49" customWidth="1"/>
    <col min="7949" max="7949" width="6.83203125" style="49" customWidth="1"/>
    <col min="7950" max="7950" width="7.58203125" style="49" customWidth="1"/>
    <col min="7951" max="7951" width="10.83203125" style="49" customWidth="1"/>
    <col min="7952" max="7952" width="11.58203125" style="49" customWidth="1"/>
    <col min="7953" max="7953" width="10.58203125" style="49" customWidth="1"/>
    <col min="7954" max="7954" width="8.58203125" style="49" customWidth="1"/>
    <col min="7955" max="7956" width="10.33203125" style="49" customWidth="1"/>
    <col min="7957" max="7957" width="8.33203125" style="49" customWidth="1"/>
    <col min="7958" max="7958" width="8.58203125" style="49" customWidth="1"/>
    <col min="7959" max="7959" width="11.58203125" style="49" customWidth="1"/>
    <col min="7960" max="7960" width="9.33203125" style="49" customWidth="1"/>
    <col min="7961" max="7961" width="10.08203125" style="49" customWidth="1"/>
    <col min="7962" max="7962" width="23.33203125" style="49" customWidth="1"/>
    <col min="7963" max="7964" width="11.33203125" style="49" customWidth="1"/>
    <col min="7965" max="7965" width="11.58203125" style="49" customWidth="1"/>
    <col min="7966" max="8198" width="7.58203125" style="49"/>
    <col min="8199" max="8199" width="4.33203125" style="49" customWidth="1"/>
    <col min="8200" max="8200" width="26.33203125" style="49" customWidth="1"/>
    <col min="8201" max="8202" width="6.33203125" style="49" customWidth="1"/>
    <col min="8203" max="8203" width="7.33203125" style="49" customWidth="1"/>
    <col min="8204" max="8204" width="12.33203125" style="49" customWidth="1"/>
    <col min="8205" max="8205" width="6.83203125" style="49" customWidth="1"/>
    <col min="8206" max="8206" width="7.58203125" style="49" customWidth="1"/>
    <col min="8207" max="8207" width="10.83203125" style="49" customWidth="1"/>
    <col min="8208" max="8208" width="11.58203125" style="49" customWidth="1"/>
    <col min="8209" max="8209" width="10.58203125" style="49" customWidth="1"/>
    <col min="8210" max="8210" width="8.58203125" style="49" customWidth="1"/>
    <col min="8211" max="8212" width="10.33203125" style="49" customWidth="1"/>
    <col min="8213" max="8213" width="8.33203125" style="49" customWidth="1"/>
    <col min="8214" max="8214" width="8.58203125" style="49" customWidth="1"/>
    <col min="8215" max="8215" width="11.58203125" style="49" customWidth="1"/>
    <col min="8216" max="8216" width="9.33203125" style="49" customWidth="1"/>
    <col min="8217" max="8217" width="10.08203125" style="49" customWidth="1"/>
    <col min="8218" max="8218" width="23.33203125" style="49" customWidth="1"/>
    <col min="8219" max="8220" width="11.33203125" style="49" customWidth="1"/>
    <col min="8221" max="8221" width="11.58203125" style="49" customWidth="1"/>
    <col min="8222" max="8454" width="7.58203125" style="49"/>
    <col min="8455" max="8455" width="4.33203125" style="49" customWidth="1"/>
    <col min="8456" max="8456" width="26.33203125" style="49" customWidth="1"/>
    <col min="8457" max="8458" width="6.33203125" style="49" customWidth="1"/>
    <col min="8459" max="8459" width="7.33203125" style="49" customWidth="1"/>
    <col min="8460" max="8460" width="12.33203125" style="49" customWidth="1"/>
    <col min="8461" max="8461" width="6.83203125" style="49" customWidth="1"/>
    <col min="8462" max="8462" width="7.58203125" style="49" customWidth="1"/>
    <col min="8463" max="8463" width="10.83203125" style="49" customWidth="1"/>
    <col min="8464" max="8464" width="11.58203125" style="49" customWidth="1"/>
    <col min="8465" max="8465" width="10.58203125" style="49" customWidth="1"/>
    <col min="8466" max="8466" width="8.58203125" style="49" customWidth="1"/>
    <col min="8467" max="8468" width="10.33203125" style="49" customWidth="1"/>
    <col min="8469" max="8469" width="8.33203125" style="49" customWidth="1"/>
    <col min="8470" max="8470" width="8.58203125" style="49" customWidth="1"/>
    <col min="8471" max="8471" width="11.58203125" style="49" customWidth="1"/>
    <col min="8472" max="8472" width="9.33203125" style="49" customWidth="1"/>
    <col min="8473" max="8473" width="10.08203125" style="49" customWidth="1"/>
    <col min="8474" max="8474" width="23.33203125" style="49" customWidth="1"/>
    <col min="8475" max="8476" width="11.33203125" style="49" customWidth="1"/>
    <col min="8477" max="8477" width="11.58203125" style="49" customWidth="1"/>
    <col min="8478" max="8710" width="7.58203125" style="49"/>
    <col min="8711" max="8711" width="4.33203125" style="49" customWidth="1"/>
    <col min="8712" max="8712" width="26.33203125" style="49" customWidth="1"/>
    <col min="8713" max="8714" width="6.33203125" style="49" customWidth="1"/>
    <col min="8715" max="8715" width="7.33203125" style="49" customWidth="1"/>
    <col min="8716" max="8716" width="12.33203125" style="49" customWidth="1"/>
    <col min="8717" max="8717" width="6.83203125" style="49" customWidth="1"/>
    <col min="8718" max="8718" width="7.58203125" style="49" customWidth="1"/>
    <col min="8719" max="8719" width="10.83203125" style="49" customWidth="1"/>
    <col min="8720" max="8720" width="11.58203125" style="49" customWidth="1"/>
    <col min="8721" max="8721" width="10.58203125" style="49" customWidth="1"/>
    <col min="8722" max="8722" width="8.58203125" style="49" customWidth="1"/>
    <col min="8723" max="8724" width="10.33203125" style="49" customWidth="1"/>
    <col min="8725" max="8725" width="8.33203125" style="49" customWidth="1"/>
    <col min="8726" max="8726" width="8.58203125" style="49" customWidth="1"/>
    <col min="8727" max="8727" width="11.58203125" style="49" customWidth="1"/>
    <col min="8728" max="8728" width="9.33203125" style="49" customWidth="1"/>
    <col min="8729" max="8729" width="10.08203125" style="49" customWidth="1"/>
    <col min="8730" max="8730" width="23.33203125" style="49" customWidth="1"/>
    <col min="8731" max="8732" width="11.33203125" style="49" customWidth="1"/>
    <col min="8733" max="8733" width="11.58203125" style="49" customWidth="1"/>
    <col min="8734" max="8966" width="7.58203125" style="49"/>
    <col min="8967" max="8967" width="4.33203125" style="49" customWidth="1"/>
    <col min="8968" max="8968" width="26.33203125" style="49" customWidth="1"/>
    <col min="8969" max="8970" width="6.33203125" style="49" customWidth="1"/>
    <col min="8971" max="8971" width="7.33203125" style="49" customWidth="1"/>
    <col min="8972" max="8972" width="12.33203125" style="49" customWidth="1"/>
    <col min="8973" max="8973" width="6.83203125" style="49" customWidth="1"/>
    <col min="8974" max="8974" width="7.58203125" style="49" customWidth="1"/>
    <col min="8975" max="8975" width="10.83203125" style="49" customWidth="1"/>
    <col min="8976" max="8976" width="11.58203125" style="49" customWidth="1"/>
    <col min="8977" max="8977" width="10.58203125" style="49" customWidth="1"/>
    <col min="8978" max="8978" width="8.58203125" style="49" customWidth="1"/>
    <col min="8979" max="8980" width="10.33203125" style="49" customWidth="1"/>
    <col min="8981" max="8981" width="8.33203125" style="49" customWidth="1"/>
    <col min="8982" max="8982" width="8.58203125" style="49" customWidth="1"/>
    <col min="8983" max="8983" width="11.58203125" style="49" customWidth="1"/>
    <col min="8984" max="8984" width="9.33203125" style="49" customWidth="1"/>
    <col min="8985" max="8985" width="10.08203125" style="49" customWidth="1"/>
    <col min="8986" max="8986" width="23.33203125" style="49" customWidth="1"/>
    <col min="8987" max="8988" width="11.33203125" style="49" customWidth="1"/>
    <col min="8989" max="8989" width="11.58203125" style="49" customWidth="1"/>
    <col min="8990" max="9222" width="7.58203125" style="49"/>
    <col min="9223" max="9223" width="4.33203125" style="49" customWidth="1"/>
    <col min="9224" max="9224" width="26.33203125" style="49" customWidth="1"/>
    <col min="9225" max="9226" width="6.33203125" style="49" customWidth="1"/>
    <col min="9227" max="9227" width="7.33203125" style="49" customWidth="1"/>
    <col min="9228" max="9228" width="12.33203125" style="49" customWidth="1"/>
    <col min="9229" max="9229" width="6.83203125" style="49" customWidth="1"/>
    <col min="9230" max="9230" width="7.58203125" style="49" customWidth="1"/>
    <col min="9231" max="9231" width="10.83203125" style="49" customWidth="1"/>
    <col min="9232" max="9232" width="11.58203125" style="49" customWidth="1"/>
    <col min="9233" max="9233" width="10.58203125" style="49" customWidth="1"/>
    <col min="9234" max="9234" width="8.58203125" style="49" customWidth="1"/>
    <col min="9235" max="9236" width="10.33203125" style="49" customWidth="1"/>
    <col min="9237" max="9237" width="8.33203125" style="49" customWidth="1"/>
    <col min="9238" max="9238" width="8.58203125" style="49" customWidth="1"/>
    <col min="9239" max="9239" width="11.58203125" style="49" customWidth="1"/>
    <col min="9240" max="9240" width="9.33203125" style="49" customWidth="1"/>
    <col min="9241" max="9241" width="10.08203125" style="49" customWidth="1"/>
    <col min="9242" max="9242" width="23.33203125" style="49" customWidth="1"/>
    <col min="9243" max="9244" width="11.33203125" style="49" customWidth="1"/>
    <col min="9245" max="9245" width="11.58203125" style="49" customWidth="1"/>
    <col min="9246" max="9478" width="7.58203125" style="49"/>
    <col min="9479" max="9479" width="4.33203125" style="49" customWidth="1"/>
    <col min="9480" max="9480" width="26.33203125" style="49" customWidth="1"/>
    <col min="9481" max="9482" width="6.33203125" style="49" customWidth="1"/>
    <col min="9483" max="9483" width="7.33203125" style="49" customWidth="1"/>
    <col min="9484" max="9484" width="12.33203125" style="49" customWidth="1"/>
    <col min="9485" max="9485" width="6.83203125" style="49" customWidth="1"/>
    <col min="9486" max="9486" width="7.58203125" style="49" customWidth="1"/>
    <col min="9487" max="9487" width="10.83203125" style="49" customWidth="1"/>
    <col min="9488" max="9488" width="11.58203125" style="49" customWidth="1"/>
    <col min="9489" max="9489" width="10.58203125" style="49" customWidth="1"/>
    <col min="9490" max="9490" width="8.58203125" style="49" customWidth="1"/>
    <col min="9491" max="9492" width="10.33203125" style="49" customWidth="1"/>
    <col min="9493" max="9493" width="8.33203125" style="49" customWidth="1"/>
    <col min="9494" max="9494" width="8.58203125" style="49" customWidth="1"/>
    <col min="9495" max="9495" width="11.58203125" style="49" customWidth="1"/>
    <col min="9496" max="9496" width="9.33203125" style="49" customWidth="1"/>
    <col min="9497" max="9497" width="10.08203125" style="49" customWidth="1"/>
    <col min="9498" max="9498" width="23.33203125" style="49" customWidth="1"/>
    <col min="9499" max="9500" width="11.33203125" style="49" customWidth="1"/>
    <col min="9501" max="9501" width="11.58203125" style="49" customWidth="1"/>
    <col min="9502" max="9734" width="7.58203125" style="49"/>
    <col min="9735" max="9735" width="4.33203125" style="49" customWidth="1"/>
    <col min="9736" max="9736" width="26.33203125" style="49" customWidth="1"/>
    <col min="9737" max="9738" width="6.33203125" style="49" customWidth="1"/>
    <col min="9739" max="9739" width="7.33203125" style="49" customWidth="1"/>
    <col min="9740" max="9740" width="12.33203125" style="49" customWidth="1"/>
    <col min="9741" max="9741" width="6.83203125" style="49" customWidth="1"/>
    <col min="9742" max="9742" width="7.58203125" style="49" customWidth="1"/>
    <col min="9743" max="9743" width="10.83203125" style="49" customWidth="1"/>
    <col min="9744" max="9744" width="11.58203125" style="49" customWidth="1"/>
    <col min="9745" max="9745" width="10.58203125" style="49" customWidth="1"/>
    <col min="9746" max="9746" width="8.58203125" style="49" customWidth="1"/>
    <col min="9747" max="9748" width="10.33203125" style="49" customWidth="1"/>
    <col min="9749" max="9749" width="8.33203125" style="49" customWidth="1"/>
    <col min="9750" max="9750" width="8.58203125" style="49" customWidth="1"/>
    <col min="9751" max="9751" width="11.58203125" style="49" customWidth="1"/>
    <col min="9752" max="9752" width="9.33203125" style="49" customWidth="1"/>
    <col min="9753" max="9753" width="10.08203125" style="49" customWidth="1"/>
    <col min="9754" max="9754" width="23.33203125" style="49" customWidth="1"/>
    <col min="9755" max="9756" width="11.33203125" style="49" customWidth="1"/>
    <col min="9757" max="9757" width="11.58203125" style="49" customWidth="1"/>
    <col min="9758" max="9990" width="7.58203125" style="49"/>
    <col min="9991" max="9991" width="4.33203125" style="49" customWidth="1"/>
    <col min="9992" max="9992" width="26.33203125" style="49" customWidth="1"/>
    <col min="9993" max="9994" width="6.33203125" style="49" customWidth="1"/>
    <col min="9995" max="9995" width="7.33203125" style="49" customWidth="1"/>
    <col min="9996" max="9996" width="12.33203125" style="49" customWidth="1"/>
    <col min="9997" max="9997" width="6.83203125" style="49" customWidth="1"/>
    <col min="9998" max="9998" width="7.58203125" style="49" customWidth="1"/>
    <col min="9999" max="9999" width="10.83203125" style="49" customWidth="1"/>
    <col min="10000" max="10000" width="11.58203125" style="49" customWidth="1"/>
    <col min="10001" max="10001" width="10.58203125" style="49" customWidth="1"/>
    <col min="10002" max="10002" width="8.58203125" style="49" customWidth="1"/>
    <col min="10003" max="10004" width="10.33203125" style="49" customWidth="1"/>
    <col min="10005" max="10005" width="8.33203125" style="49" customWidth="1"/>
    <col min="10006" max="10006" width="8.58203125" style="49" customWidth="1"/>
    <col min="10007" max="10007" width="11.58203125" style="49" customWidth="1"/>
    <col min="10008" max="10008" width="9.33203125" style="49" customWidth="1"/>
    <col min="10009" max="10009" width="10.08203125" style="49" customWidth="1"/>
    <col min="10010" max="10010" width="23.33203125" style="49" customWidth="1"/>
    <col min="10011" max="10012" width="11.33203125" style="49" customWidth="1"/>
    <col min="10013" max="10013" width="11.58203125" style="49" customWidth="1"/>
    <col min="10014" max="10246" width="7.58203125" style="49"/>
    <col min="10247" max="10247" width="4.33203125" style="49" customWidth="1"/>
    <col min="10248" max="10248" width="26.33203125" style="49" customWidth="1"/>
    <col min="10249" max="10250" width="6.33203125" style="49" customWidth="1"/>
    <col min="10251" max="10251" width="7.33203125" style="49" customWidth="1"/>
    <col min="10252" max="10252" width="12.33203125" style="49" customWidth="1"/>
    <col min="10253" max="10253" width="6.83203125" style="49" customWidth="1"/>
    <col min="10254" max="10254" width="7.58203125" style="49" customWidth="1"/>
    <col min="10255" max="10255" width="10.83203125" style="49" customWidth="1"/>
    <col min="10256" max="10256" width="11.58203125" style="49" customWidth="1"/>
    <col min="10257" max="10257" width="10.58203125" style="49" customWidth="1"/>
    <col min="10258" max="10258" width="8.58203125" style="49" customWidth="1"/>
    <col min="10259" max="10260" width="10.33203125" style="49" customWidth="1"/>
    <col min="10261" max="10261" width="8.33203125" style="49" customWidth="1"/>
    <col min="10262" max="10262" width="8.58203125" style="49" customWidth="1"/>
    <col min="10263" max="10263" width="11.58203125" style="49" customWidth="1"/>
    <col min="10264" max="10264" width="9.33203125" style="49" customWidth="1"/>
    <col min="10265" max="10265" width="10.08203125" style="49" customWidth="1"/>
    <col min="10266" max="10266" width="23.33203125" style="49" customWidth="1"/>
    <col min="10267" max="10268" width="11.33203125" style="49" customWidth="1"/>
    <col min="10269" max="10269" width="11.58203125" style="49" customWidth="1"/>
    <col min="10270" max="10502" width="7.58203125" style="49"/>
    <col min="10503" max="10503" width="4.33203125" style="49" customWidth="1"/>
    <col min="10504" max="10504" width="26.33203125" style="49" customWidth="1"/>
    <col min="10505" max="10506" width="6.33203125" style="49" customWidth="1"/>
    <col min="10507" max="10507" width="7.33203125" style="49" customWidth="1"/>
    <col min="10508" max="10508" width="12.33203125" style="49" customWidth="1"/>
    <col min="10509" max="10509" width="6.83203125" style="49" customWidth="1"/>
    <col min="10510" max="10510" width="7.58203125" style="49" customWidth="1"/>
    <col min="10511" max="10511" width="10.83203125" style="49" customWidth="1"/>
    <col min="10512" max="10512" width="11.58203125" style="49" customWidth="1"/>
    <col min="10513" max="10513" width="10.58203125" style="49" customWidth="1"/>
    <col min="10514" max="10514" width="8.58203125" style="49" customWidth="1"/>
    <col min="10515" max="10516" width="10.33203125" style="49" customWidth="1"/>
    <col min="10517" max="10517" width="8.33203125" style="49" customWidth="1"/>
    <col min="10518" max="10518" width="8.58203125" style="49" customWidth="1"/>
    <col min="10519" max="10519" width="11.58203125" style="49" customWidth="1"/>
    <col min="10520" max="10520" width="9.33203125" style="49" customWidth="1"/>
    <col min="10521" max="10521" width="10.08203125" style="49" customWidth="1"/>
    <col min="10522" max="10522" width="23.33203125" style="49" customWidth="1"/>
    <col min="10523" max="10524" width="11.33203125" style="49" customWidth="1"/>
    <col min="10525" max="10525" width="11.58203125" style="49" customWidth="1"/>
    <col min="10526" max="10758" width="7.58203125" style="49"/>
    <col min="10759" max="10759" width="4.33203125" style="49" customWidth="1"/>
    <col min="10760" max="10760" width="26.33203125" style="49" customWidth="1"/>
    <col min="10761" max="10762" width="6.33203125" style="49" customWidth="1"/>
    <col min="10763" max="10763" width="7.33203125" style="49" customWidth="1"/>
    <col min="10764" max="10764" width="12.33203125" style="49" customWidth="1"/>
    <col min="10765" max="10765" width="6.83203125" style="49" customWidth="1"/>
    <col min="10766" max="10766" width="7.58203125" style="49" customWidth="1"/>
    <col min="10767" max="10767" width="10.83203125" style="49" customWidth="1"/>
    <col min="10768" max="10768" width="11.58203125" style="49" customWidth="1"/>
    <col min="10769" max="10769" width="10.58203125" style="49" customWidth="1"/>
    <col min="10770" max="10770" width="8.58203125" style="49" customWidth="1"/>
    <col min="10771" max="10772" width="10.33203125" style="49" customWidth="1"/>
    <col min="10773" max="10773" width="8.33203125" style="49" customWidth="1"/>
    <col min="10774" max="10774" width="8.58203125" style="49" customWidth="1"/>
    <col min="10775" max="10775" width="11.58203125" style="49" customWidth="1"/>
    <col min="10776" max="10776" width="9.33203125" style="49" customWidth="1"/>
    <col min="10777" max="10777" width="10.08203125" style="49" customWidth="1"/>
    <col min="10778" max="10778" width="23.33203125" style="49" customWidth="1"/>
    <col min="10779" max="10780" width="11.33203125" style="49" customWidth="1"/>
    <col min="10781" max="10781" width="11.58203125" style="49" customWidth="1"/>
    <col min="10782" max="11014" width="7.58203125" style="49"/>
    <col min="11015" max="11015" width="4.33203125" style="49" customWidth="1"/>
    <col min="11016" max="11016" width="26.33203125" style="49" customWidth="1"/>
    <col min="11017" max="11018" width="6.33203125" style="49" customWidth="1"/>
    <col min="11019" max="11019" width="7.33203125" style="49" customWidth="1"/>
    <col min="11020" max="11020" width="12.33203125" style="49" customWidth="1"/>
    <col min="11021" max="11021" width="6.83203125" style="49" customWidth="1"/>
    <col min="11022" max="11022" width="7.58203125" style="49" customWidth="1"/>
    <col min="11023" max="11023" width="10.83203125" style="49" customWidth="1"/>
    <col min="11024" max="11024" width="11.58203125" style="49" customWidth="1"/>
    <col min="11025" max="11025" width="10.58203125" style="49" customWidth="1"/>
    <col min="11026" max="11026" width="8.58203125" style="49" customWidth="1"/>
    <col min="11027" max="11028" width="10.33203125" style="49" customWidth="1"/>
    <col min="11029" max="11029" width="8.33203125" style="49" customWidth="1"/>
    <col min="11030" max="11030" width="8.58203125" style="49" customWidth="1"/>
    <col min="11031" max="11031" width="11.58203125" style="49" customWidth="1"/>
    <col min="11032" max="11032" width="9.33203125" style="49" customWidth="1"/>
    <col min="11033" max="11033" width="10.08203125" style="49" customWidth="1"/>
    <col min="11034" max="11034" width="23.33203125" style="49" customWidth="1"/>
    <col min="11035" max="11036" width="11.33203125" style="49" customWidth="1"/>
    <col min="11037" max="11037" width="11.58203125" style="49" customWidth="1"/>
    <col min="11038" max="11270" width="7.58203125" style="49"/>
    <col min="11271" max="11271" width="4.33203125" style="49" customWidth="1"/>
    <col min="11272" max="11272" width="26.33203125" style="49" customWidth="1"/>
    <col min="11273" max="11274" width="6.33203125" style="49" customWidth="1"/>
    <col min="11275" max="11275" width="7.33203125" style="49" customWidth="1"/>
    <col min="11276" max="11276" width="12.33203125" style="49" customWidth="1"/>
    <col min="11277" max="11277" width="6.83203125" style="49" customWidth="1"/>
    <col min="11278" max="11278" width="7.58203125" style="49" customWidth="1"/>
    <col min="11279" max="11279" width="10.83203125" style="49" customWidth="1"/>
    <col min="11280" max="11280" width="11.58203125" style="49" customWidth="1"/>
    <col min="11281" max="11281" width="10.58203125" style="49" customWidth="1"/>
    <col min="11282" max="11282" width="8.58203125" style="49" customWidth="1"/>
    <col min="11283" max="11284" width="10.33203125" style="49" customWidth="1"/>
    <col min="11285" max="11285" width="8.33203125" style="49" customWidth="1"/>
    <col min="11286" max="11286" width="8.58203125" style="49" customWidth="1"/>
    <col min="11287" max="11287" width="11.58203125" style="49" customWidth="1"/>
    <col min="11288" max="11288" width="9.33203125" style="49" customWidth="1"/>
    <col min="11289" max="11289" width="10.08203125" style="49" customWidth="1"/>
    <col min="11290" max="11290" width="23.33203125" style="49" customWidth="1"/>
    <col min="11291" max="11292" width="11.33203125" style="49" customWidth="1"/>
    <col min="11293" max="11293" width="11.58203125" style="49" customWidth="1"/>
    <col min="11294" max="11526" width="7.58203125" style="49"/>
    <col min="11527" max="11527" width="4.33203125" style="49" customWidth="1"/>
    <col min="11528" max="11528" width="26.33203125" style="49" customWidth="1"/>
    <col min="11529" max="11530" width="6.33203125" style="49" customWidth="1"/>
    <col min="11531" max="11531" width="7.33203125" style="49" customWidth="1"/>
    <col min="11532" max="11532" width="12.33203125" style="49" customWidth="1"/>
    <col min="11533" max="11533" width="6.83203125" style="49" customWidth="1"/>
    <col min="11534" max="11534" width="7.58203125" style="49" customWidth="1"/>
    <col min="11535" max="11535" width="10.83203125" style="49" customWidth="1"/>
    <col min="11536" max="11536" width="11.58203125" style="49" customWidth="1"/>
    <col min="11537" max="11537" width="10.58203125" style="49" customWidth="1"/>
    <col min="11538" max="11538" width="8.58203125" style="49" customWidth="1"/>
    <col min="11539" max="11540" width="10.33203125" style="49" customWidth="1"/>
    <col min="11541" max="11541" width="8.33203125" style="49" customWidth="1"/>
    <col min="11542" max="11542" width="8.58203125" style="49" customWidth="1"/>
    <col min="11543" max="11543" width="11.58203125" style="49" customWidth="1"/>
    <col min="11544" max="11544" width="9.33203125" style="49" customWidth="1"/>
    <col min="11545" max="11545" width="10.08203125" style="49" customWidth="1"/>
    <col min="11546" max="11546" width="23.33203125" style="49" customWidth="1"/>
    <col min="11547" max="11548" width="11.33203125" style="49" customWidth="1"/>
    <col min="11549" max="11549" width="11.58203125" style="49" customWidth="1"/>
    <col min="11550" max="11782" width="7.58203125" style="49"/>
    <col min="11783" max="11783" width="4.33203125" style="49" customWidth="1"/>
    <col min="11784" max="11784" width="26.33203125" style="49" customWidth="1"/>
    <col min="11785" max="11786" width="6.33203125" style="49" customWidth="1"/>
    <col min="11787" max="11787" width="7.33203125" style="49" customWidth="1"/>
    <col min="11788" max="11788" width="12.33203125" style="49" customWidth="1"/>
    <col min="11789" max="11789" width="6.83203125" style="49" customWidth="1"/>
    <col min="11790" max="11790" width="7.58203125" style="49" customWidth="1"/>
    <col min="11791" max="11791" width="10.83203125" style="49" customWidth="1"/>
    <col min="11792" max="11792" width="11.58203125" style="49" customWidth="1"/>
    <col min="11793" max="11793" width="10.58203125" style="49" customWidth="1"/>
    <col min="11794" max="11794" width="8.58203125" style="49" customWidth="1"/>
    <col min="11795" max="11796" width="10.33203125" style="49" customWidth="1"/>
    <col min="11797" max="11797" width="8.33203125" style="49" customWidth="1"/>
    <col min="11798" max="11798" width="8.58203125" style="49" customWidth="1"/>
    <col min="11799" max="11799" width="11.58203125" style="49" customWidth="1"/>
    <col min="11800" max="11800" width="9.33203125" style="49" customWidth="1"/>
    <col min="11801" max="11801" width="10.08203125" style="49" customWidth="1"/>
    <col min="11802" max="11802" width="23.33203125" style="49" customWidth="1"/>
    <col min="11803" max="11804" width="11.33203125" style="49" customWidth="1"/>
    <col min="11805" max="11805" width="11.58203125" style="49" customWidth="1"/>
    <col min="11806" max="12038" width="7.58203125" style="49"/>
    <col min="12039" max="12039" width="4.33203125" style="49" customWidth="1"/>
    <col min="12040" max="12040" width="26.33203125" style="49" customWidth="1"/>
    <col min="12041" max="12042" width="6.33203125" style="49" customWidth="1"/>
    <col min="12043" max="12043" width="7.33203125" style="49" customWidth="1"/>
    <col min="12044" max="12044" width="12.33203125" style="49" customWidth="1"/>
    <col min="12045" max="12045" width="6.83203125" style="49" customWidth="1"/>
    <col min="12046" max="12046" width="7.58203125" style="49" customWidth="1"/>
    <col min="12047" max="12047" width="10.83203125" style="49" customWidth="1"/>
    <col min="12048" max="12048" width="11.58203125" style="49" customWidth="1"/>
    <col min="12049" max="12049" width="10.58203125" style="49" customWidth="1"/>
    <col min="12050" max="12050" width="8.58203125" style="49" customWidth="1"/>
    <col min="12051" max="12052" width="10.33203125" style="49" customWidth="1"/>
    <col min="12053" max="12053" width="8.33203125" style="49" customWidth="1"/>
    <col min="12054" max="12054" width="8.58203125" style="49" customWidth="1"/>
    <col min="12055" max="12055" width="11.58203125" style="49" customWidth="1"/>
    <col min="12056" max="12056" width="9.33203125" style="49" customWidth="1"/>
    <col min="12057" max="12057" width="10.08203125" style="49" customWidth="1"/>
    <col min="12058" max="12058" width="23.33203125" style="49" customWidth="1"/>
    <col min="12059" max="12060" width="11.33203125" style="49" customWidth="1"/>
    <col min="12061" max="12061" width="11.58203125" style="49" customWidth="1"/>
    <col min="12062" max="12294" width="7.58203125" style="49"/>
    <col min="12295" max="12295" width="4.33203125" style="49" customWidth="1"/>
    <col min="12296" max="12296" width="26.33203125" style="49" customWidth="1"/>
    <col min="12297" max="12298" width="6.33203125" style="49" customWidth="1"/>
    <col min="12299" max="12299" width="7.33203125" style="49" customWidth="1"/>
    <col min="12300" max="12300" width="12.33203125" style="49" customWidth="1"/>
    <col min="12301" max="12301" width="6.83203125" style="49" customWidth="1"/>
    <col min="12302" max="12302" width="7.58203125" style="49" customWidth="1"/>
    <col min="12303" max="12303" width="10.83203125" style="49" customWidth="1"/>
    <col min="12304" max="12304" width="11.58203125" style="49" customWidth="1"/>
    <col min="12305" max="12305" width="10.58203125" style="49" customWidth="1"/>
    <col min="12306" max="12306" width="8.58203125" style="49" customWidth="1"/>
    <col min="12307" max="12308" width="10.33203125" style="49" customWidth="1"/>
    <col min="12309" max="12309" width="8.33203125" style="49" customWidth="1"/>
    <col min="12310" max="12310" width="8.58203125" style="49" customWidth="1"/>
    <col min="12311" max="12311" width="11.58203125" style="49" customWidth="1"/>
    <col min="12312" max="12312" width="9.33203125" style="49" customWidth="1"/>
    <col min="12313" max="12313" width="10.08203125" style="49" customWidth="1"/>
    <col min="12314" max="12314" width="23.33203125" style="49" customWidth="1"/>
    <col min="12315" max="12316" width="11.33203125" style="49" customWidth="1"/>
    <col min="12317" max="12317" width="11.58203125" style="49" customWidth="1"/>
    <col min="12318" max="12550" width="7.58203125" style="49"/>
    <col min="12551" max="12551" width="4.33203125" style="49" customWidth="1"/>
    <col min="12552" max="12552" width="26.33203125" style="49" customWidth="1"/>
    <col min="12553" max="12554" width="6.33203125" style="49" customWidth="1"/>
    <col min="12555" max="12555" width="7.33203125" style="49" customWidth="1"/>
    <col min="12556" max="12556" width="12.33203125" style="49" customWidth="1"/>
    <col min="12557" max="12557" width="6.83203125" style="49" customWidth="1"/>
    <col min="12558" max="12558" width="7.58203125" style="49" customWidth="1"/>
    <col min="12559" max="12559" width="10.83203125" style="49" customWidth="1"/>
    <col min="12560" max="12560" width="11.58203125" style="49" customWidth="1"/>
    <col min="12561" max="12561" width="10.58203125" style="49" customWidth="1"/>
    <col min="12562" max="12562" width="8.58203125" style="49" customWidth="1"/>
    <col min="12563" max="12564" width="10.33203125" style="49" customWidth="1"/>
    <col min="12565" max="12565" width="8.33203125" style="49" customWidth="1"/>
    <col min="12566" max="12566" width="8.58203125" style="49" customWidth="1"/>
    <col min="12567" max="12567" width="11.58203125" style="49" customWidth="1"/>
    <col min="12568" max="12568" width="9.33203125" style="49" customWidth="1"/>
    <col min="12569" max="12569" width="10.08203125" style="49" customWidth="1"/>
    <col min="12570" max="12570" width="23.33203125" style="49" customWidth="1"/>
    <col min="12571" max="12572" width="11.33203125" style="49" customWidth="1"/>
    <col min="12573" max="12573" width="11.58203125" style="49" customWidth="1"/>
    <col min="12574" max="12806" width="7.58203125" style="49"/>
    <col min="12807" max="12807" width="4.33203125" style="49" customWidth="1"/>
    <col min="12808" max="12808" width="26.33203125" style="49" customWidth="1"/>
    <col min="12809" max="12810" width="6.33203125" style="49" customWidth="1"/>
    <col min="12811" max="12811" width="7.33203125" style="49" customWidth="1"/>
    <col min="12812" max="12812" width="12.33203125" style="49" customWidth="1"/>
    <col min="12813" max="12813" width="6.83203125" style="49" customWidth="1"/>
    <col min="12814" max="12814" width="7.58203125" style="49" customWidth="1"/>
    <col min="12815" max="12815" width="10.83203125" style="49" customWidth="1"/>
    <col min="12816" max="12816" width="11.58203125" style="49" customWidth="1"/>
    <col min="12817" max="12817" width="10.58203125" style="49" customWidth="1"/>
    <col min="12818" max="12818" width="8.58203125" style="49" customWidth="1"/>
    <col min="12819" max="12820" width="10.33203125" style="49" customWidth="1"/>
    <col min="12821" max="12821" width="8.33203125" style="49" customWidth="1"/>
    <col min="12822" max="12822" width="8.58203125" style="49" customWidth="1"/>
    <col min="12823" max="12823" width="11.58203125" style="49" customWidth="1"/>
    <col min="12824" max="12824" width="9.33203125" style="49" customWidth="1"/>
    <col min="12825" max="12825" width="10.08203125" style="49" customWidth="1"/>
    <col min="12826" max="12826" width="23.33203125" style="49" customWidth="1"/>
    <col min="12827" max="12828" width="11.33203125" style="49" customWidth="1"/>
    <col min="12829" max="12829" width="11.58203125" style="49" customWidth="1"/>
    <col min="12830" max="13062" width="7.58203125" style="49"/>
    <col min="13063" max="13063" width="4.33203125" style="49" customWidth="1"/>
    <col min="13064" max="13064" width="26.33203125" style="49" customWidth="1"/>
    <col min="13065" max="13066" width="6.33203125" style="49" customWidth="1"/>
    <col min="13067" max="13067" width="7.33203125" style="49" customWidth="1"/>
    <col min="13068" max="13068" width="12.33203125" style="49" customWidth="1"/>
    <col min="13069" max="13069" width="6.83203125" style="49" customWidth="1"/>
    <col min="13070" max="13070" width="7.58203125" style="49" customWidth="1"/>
    <col min="13071" max="13071" width="10.83203125" style="49" customWidth="1"/>
    <col min="13072" max="13072" width="11.58203125" style="49" customWidth="1"/>
    <col min="13073" max="13073" width="10.58203125" style="49" customWidth="1"/>
    <col min="13074" max="13074" width="8.58203125" style="49" customWidth="1"/>
    <col min="13075" max="13076" width="10.33203125" style="49" customWidth="1"/>
    <col min="13077" max="13077" width="8.33203125" style="49" customWidth="1"/>
    <col min="13078" max="13078" width="8.58203125" style="49" customWidth="1"/>
    <col min="13079" max="13079" width="11.58203125" style="49" customWidth="1"/>
    <col min="13080" max="13080" width="9.33203125" style="49" customWidth="1"/>
    <col min="13081" max="13081" width="10.08203125" style="49" customWidth="1"/>
    <col min="13082" max="13082" width="23.33203125" style="49" customWidth="1"/>
    <col min="13083" max="13084" width="11.33203125" style="49" customWidth="1"/>
    <col min="13085" max="13085" width="11.58203125" style="49" customWidth="1"/>
    <col min="13086" max="13318" width="7.58203125" style="49"/>
    <col min="13319" max="13319" width="4.33203125" style="49" customWidth="1"/>
    <col min="13320" max="13320" width="26.33203125" style="49" customWidth="1"/>
    <col min="13321" max="13322" width="6.33203125" style="49" customWidth="1"/>
    <col min="13323" max="13323" width="7.33203125" style="49" customWidth="1"/>
    <col min="13324" max="13324" width="12.33203125" style="49" customWidth="1"/>
    <col min="13325" max="13325" width="6.83203125" style="49" customWidth="1"/>
    <col min="13326" max="13326" width="7.58203125" style="49" customWidth="1"/>
    <col min="13327" max="13327" width="10.83203125" style="49" customWidth="1"/>
    <col min="13328" max="13328" width="11.58203125" style="49" customWidth="1"/>
    <col min="13329" max="13329" width="10.58203125" style="49" customWidth="1"/>
    <col min="13330" max="13330" width="8.58203125" style="49" customWidth="1"/>
    <col min="13331" max="13332" width="10.33203125" style="49" customWidth="1"/>
    <col min="13333" max="13333" width="8.33203125" style="49" customWidth="1"/>
    <col min="13334" max="13334" width="8.58203125" style="49" customWidth="1"/>
    <col min="13335" max="13335" width="11.58203125" style="49" customWidth="1"/>
    <col min="13336" max="13336" width="9.33203125" style="49" customWidth="1"/>
    <col min="13337" max="13337" width="10.08203125" style="49" customWidth="1"/>
    <col min="13338" max="13338" width="23.33203125" style="49" customWidth="1"/>
    <col min="13339" max="13340" width="11.33203125" style="49" customWidth="1"/>
    <col min="13341" max="13341" width="11.58203125" style="49" customWidth="1"/>
    <col min="13342" max="13574" width="7.58203125" style="49"/>
    <col min="13575" max="13575" width="4.33203125" style="49" customWidth="1"/>
    <col min="13576" max="13576" width="26.33203125" style="49" customWidth="1"/>
    <col min="13577" max="13578" width="6.33203125" style="49" customWidth="1"/>
    <col min="13579" max="13579" width="7.33203125" style="49" customWidth="1"/>
    <col min="13580" max="13580" width="12.33203125" style="49" customWidth="1"/>
    <col min="13581" max="13581" width="6.83203125" style="49" customWidth="1"/>
    <col min="13582" max="13582" width="7.58203125" style="49" customWidth="1"/>
    <col min="13583" max="13583" width="10.83203125" style="49" customWidth="1"/>
    <col min="13584" max="13584" width="11.58203125" style="49" customWidth="1"/>
    <col min="13585" max="13585" width="10.58203125" style="49" customWidth="1"/>
    <col min="13586" max="13586" width="8.58203125" style="49" customWidth="1"/>
    <col min="13587" max="13588" width="10.33203125" style="49" customWidth="1"/>
    <col min="13589" max="13589" width="8.33203125" style="49" customWidth="1"/>
    <col min="13590" max="13590" width="8.58203125" style="49" customWidth="1"/>
    <col min="13591" max="13591" width="11.58203125" style="49" customWidth="1"/>
    <col min="13592" max="13592" width="9.33203125" style="49" customWidth="1"/>
    <col min="13593" max="13593" width="10.08203125" style="49" customWidth="1"/>
    <col min="13594" max="13594" width="23.33203125" style="49" customWidth="1"/>
    <col min="13595" max="13596" width="11.33203125" style="49" customWidth="1"/>
    <col min="13597" max="13597" width="11.58203125" style="49" customWidth="1"/>
    <col min="13598" max="13830" width="7.58203125" style="49"/>
    <col min="13831" max="13831" width="4.33203125" style="49" customWidth="1"/>
    <col min="13832" max="13832" width="26.33203125" style="49" customWidth="1"/>
    <col min="13833" max="13834" width="6.33203125" style="49" customWidth="1"/>
    <col min="13835" max="13835" width="7.33203125" style="49" customWidth="1"/>
    <col min="13836" max="13836" width="12.33203125" style="49" customWidth="1"/>
    <col min="13837" max="13837" width="6.83203125" style="49" customWidth="1"/>
    <col min="13838" max="13838" width="7.58203125" style="49" customWidth="1"/>
    <col min="13839" max="13839" width="10.83203125" style="49" customWidth="1"/>
    <col min="13840" max="13840" width="11.58203125" style="49" customWidth="1"/>
    <col min="13841" max="13841" width="10.58203125" style="49" customWidth="1"/>
    <col min="13842" max="13842" width="8.58203125" style="49" customWidth="1"/>
    <col min="13843" max="13844" width="10.33203125" style="49" customWidth="1"/>
    <col min="13845" max="13845" width="8.33203125" style="49" customWidth="1"/>
    <col min="13846" max="13846" width="8.58203125" style="49" customWidth="1"/>
    <col min="13847" max="13847" width="11.58203125" style="49" customWidth="1"/>
    <col min="13848" max="13848" width="9.33203125" style="49" customWidth="1"/>
    <col min="13849" max="13849" width="10.08203125" style="49" customWidth="1"/>
    <col min="13850" max="13850" width="23.33203125" style="49" customWidth="1"/>
    <col min="13851" max="13852" width="11.33203125" style="49" customWidth="1"/>
    <col min="13853" max="13853" width="11.58203125" style="49" customWidth="1"/>
    <col min="13854" max="14086" width="7.58203125" style="49"/>
    <col min="14087" max="14087" width="4.33203125" style="49" customWidth="1"/>
    <col min="14088" max="14088" width="26.33203125" style="49" customWidth="1"/>
    <col min="14089" max="14090" width="6.33203125" style="49" customWidth="1"/>
    <col min="14091" max="14091" width="7.33203125" style="49" customWidth="1"/>
    <col min="14092" max="14092" width="12.33203125" style="49" customWidth="1"/>
    <col min="14093" max="14093" width="6.83203125" style="49" customWidth="1"/>
    <col min="14094" max="14094" width="7.58203125" style="49" customWidth="1"/>
    <col min="14095" max="14095" width="10.83203125" style="49" customWidth="1"/>
    <col min="14096" max="14096" width="11.58203125" style="49" customWidth="1"/>
    <col min="14097" max="14097" width="10.58203125" style="49" customWidth="1"/>
    <col min="14098" max="14098" width="8.58203125" style="49" customWidth="1"/>
    <col min="14099" max="14100" width="10.33203125" style="49" customWidth="1"/>
    <col min="14101" max="14101" width="8.33203125" style="49" customWidth="1"/>
    <col min="14102" max="14102" width="8.58203125" style="49" customWidth="1"/>
    <col min="14103" max="14103" width="11.58203125" style="49" customWidth="1"/>
    <col min="14104" max="14104" width="9.33203125" style="49" customWidth="1"/>
    <col min="14105" max="14105" width="10.08203125" style="49" customWidth="1"/>
    <col min="14106" max="14106" width="23.33203125" style="49" customWidth="1"/>
    <col min="14107" max="14108" width="11.33203125" style="49" customWidth="1"/>
    <col min="14109" max="14109" width="11.58203125" style="49" customWidth="1"/>
    <col min="14110" max="14342" width="7.58203125" style="49"/>
    <col min="14343" max="14343" width="4.33203125" style="49" customWidth="1"/>
    <col min="14344" max="14344" width="26.33203125" style="49" customWidth="1"/>
    <col min="14345" max="14346" width="6.33203125" style="49" customWidth="1"/>
    <col min="14347" max="14347" width="7.33203125" style="49" customWidth="1"/>
    <col min="14348" max="14348" width="12.33203125" style="49" customWidth="1"/>
    <col min="14349" max="14349" width="6.83203125" style="49" customWidth="1"/>
    <col min="14350" max="14350" width="7.58203125" style="49" customWidth="1"/>
    <col min="14351" max="14351" width="10.83203125" style="49" customWidth="1"/>
    <col min="14352" max="14352" width="11.58203125" style="49" customWidth="1"/>
    <col min="14353" max="14353" width="10.58203125" style="49" customWidth="1"/>
    <col min="14354" max="14354" width="8.58203125" style="49" customWidth="1"/>
    <col min="14355" max="14356" width="10.33203125" style="49" customWidth="1"/>
    <col min="14357" max="14357" width="8.33203125" style="49" customWidth="1"/>
    <col min="14358" max="14358" width="8.58203125" style="49" customWidth="1"/>
    <col min="14359" max="14359" width="11.58203125" style="49" customWidth="1"/>
    <col min="14360" max="14360" width="9.33203125" style="49" customWidth="1"/>
    <col min="14361" max="14361" width="10.08203125" style="49" customWidth="1"/>
    <col min="14362" max="14362" width="23.33203125" style="49" customWidth="1"/>
    <col min="14363" max="14364" width="11.33203125" style="49" customWidth="1"/>
    <col min="14365" max="14365" width="11.58203125" style="49" customWidth="1"/>
    <col min="14366" max="14598" width="7.58203125" style="49"/>
    <col min="14599" max="14599" width="4.33203125" style="49" customWidth="1"/>
    <col min="14600" max="14600" width="26.33203125" style="49" customWidth="1"/>
    <col min="14601" max="14602" width="6.33203125" style="49" customWidth="1"/>
    <col min="14603" max="14603" width="7.33203125" style="49" customWidth="1"/>
    <col min="14604" max="14604" width="12.33203125" style="49" customWidth="1"/>
    <col min="14605" max="14605" width="6.83203125" style="49" customWidth="1"/>
    <col min="14606" max="14606" width="7.58203125" style="49" customWidth="1"/>
    <col min="14607" max="14607" width="10.83203125" style="49" customWidth="1"/>
    <col min="14608" max="14608" width="11.58203125" style="49" customWidth="1"/>
    <col min="14609" max="14609" width="10.58203125" style="49" customWidth="1"/>
    <col min="14610" max="14610" width="8.58203125" style="49" customWidth="1"/>
    <col min="14611" max="14612" width="10.33203125" style="49" customWidth="1"/>
    <col min="14613" max="14613" width="8.33203125" style="49" customWidth="1"/>
    <col min="14614" max="14614" width="8.58203125" style="49" customWidth="1"/>
    <col min="14615" max="14615" width="11.58203125" style="49" customWidth="1"/>
    <col min="14616" max="14616" width="9.33203125" style="49" customWidth="1"/>
    <col min="14617" max="14617" width="10.08203125" style="49" customWidth="1"/>
    <col min="14618" max="14618" width="23.33203125" style="49" customWidth="1"/>
    <col min="14619" max="14620" width="11.33203125" style="49" customWidth="1"/>
    <col min="14621" max="14621" width="11.58203125" style="49" customWidth="1"/>
    <col min="14622" max="14854" width="7.58203125" style="49"/>
    <col min="14855" max="14855" width="4.33203125" style="49" customWidth="1"/>
    <col min="14856" max="14856" width="26.33203125" style="49" customWidth="1"/>
    <col min="14857" max="14858" width="6.33203125" style="49" customWidth="1"/>
    <col min="14859" max="14859" width="7.33203125" style="49" customWidth="1"/>
    <col min="14860" max="14860" width="12.33203125" style="49" customWidth="1"/>
    <col min="14861" max="14861" width="6.83203125" style="49" customWidth="1"/>
    <col min="14862" max="14862" width="7.58203125" style="49" customWidth="1"/>
    <col min="14863" max="14863" width="10.83203125" style="49" customWidth="1"/>
    <col min="14864" max="14864" width="11.58203125" style="49" customWidth="1"/>
    <col min="14865" max="14865" width="10.58203125" style="49" customWidth="1"/>
    <col min="14866" max="14866" width="8.58203125" style="49" customWidth="1"/>
    <col min="14867" max="14868" width="10.33203125" style="49" customWidth="1"/>
    <col min="14869" max="14869" width="8.33203125" style="49" customWidth="1"/>
    <col min="14870" max="14870" width="8.58203125" style="49" customWidth="1"/>
    <col min="14871" max="14871" width="11.58203125" style="49" customWidth="1"/>
    <col min="14872" max="14872" width="9.33203125" style="49" customWidth="1"/>
    <col min="14873" max="14873" width="10.08203125" style="49" customWidth="1"/>
    <col min="14874" max="14874" width="23.33203125" style="49" customWidth="1"/>
    <col min="14875" max="14876" width="11.33203125" style="49" customWidth="1"/>
    <col min="14877" max="14877" width="11.58203125" style="49" customWidth="1"/>
    <col min="14878" max="15110" width="7.58203125" style="49"/>
    <col min="15111" max="15111" width="4.33203125" style="49" customWidth="1"/>
    <col min="15112" max="15112" width="26.33203125" style="49" customWidth="1"/>
    <col min="15113" max="15114" width="6.33203125" style="49" customWidth="1"/>
    <col min="15115" max="15115" width="7.33203125" style="49" customWidth="1"/>
    <col min="15116" max="15116" width="12.33203125" style="49" customWidth="1"/>
    <col min="15117" max="15117" width="6.83203125" style="49" customWidth="1"/>
    <col min="15118" max="15118" width="7.58203125" style="49" customWidth="1"/>
    <col min="15119" max="15119" width="10.83203125" style="49" customWidth="1"/>
    <col min="15120" max="15120" width="11.58203125" style="49" customWidth="1"/>
    <col min="15121" max="15121" width="10.58203125" style="49" customWidth="1"/>
    <col min="15122" max="15122" width="8.58203125" style="49" customWidth="1"/>
    <col min="15123" max="15124" width="10.33203125" style="49" customWidth="1"/>
    <col min="15125" max="15125" width="8.33203125" style="49" customWidth="1"/>
    <col min="15126" max="15126" width="8.58203125" style="49" customWidth="1"/>
    <col min="15127" max="15127" width="11.58203125" style="49" customWidth="1"/>
    <col min="15128" max="15128" width="9.33203125" style="49" customWidth="1"/>
    <col min="15129" max="15129" width="10.08203125" style="49" customWidth="1"/>
    <col min="15130" max="15130" width="23.33203125" style="49" customWidth="1"/>
    <col min="15131" max="15132" width="11.33203125" style="49" customWidth="1"/>
    <col min="15133" max="15133" width="11.58203125" style="49" customWidth="1"/>
    <col min="15134" max="15366" width="7.58203125" style="49"/>
    <col min="15367" max="15367" width="4.33203125" style="49" customWidth="1"/>
    <col min="15368" max="15368" width="26.33203125" style="49" customWidth="1"/>
    <col min="15369" max="15370" width="6.33203125" style="49" customWidth="1"/>
    <col min="15371" max="15371" width="7.33203125" style="49" customWidth="1"/>
    <col min="15372" max="15372" width="12.33203125" style="49" customWidth="1"/>
    <col min="15373" max="15373" width="6.83203125" style="49" customWidth="1"/>
    <col min="15374" max="15374" width="7.58203125" style="49" customWidth="1"/>
    <col min="15375" max="15375" width="10.83203125" style="49" customWidth="1"/>
    <col min="15376" max="15376" width="11.58203125" style="49" customWidth="1"/>
    <col min="15377" max="15377" width="10.58203125" style="49" customWidth="1"/>
    <col min="15378" max="15378" width="8.58203125" style="49" customWidth="1"/>
    <col min="15379" max="15380" width="10.33203125" style="49" customWidth="1"/>
    <col min="15381" max="15381" width="8.33203125" style="49" customWidth="1"/>
    <col min="15382" max="15382" width="8.58203125" style="49" customWidth="1"/>
    <col min="15383" max="15383" width="11.58203125" style="49" customWidth="1"/>
    <col min="15384" max="15384" width="9.33203125" style="49" customWidth="1"/>
    <col min="15385" max="15385" width="10.08203125" style="49" customWidth="1"/>
    <col min="15386" max="15386" width="23.33203125" style="49" customWidth="1"/>
    <col min="15387" max="15388" width="11.33203125" style="49" customWidth="1"/>
    <col min="15389" max="15389" width="11.58203125" style="49" customWidth="1"/>
    <col min="15390" max="15622" width="7.58203125" style="49"/>
    <col min="15623" max="15623" width="4.33203125" style="49" customWidth="1"/>
    <col min="15624" max="15624" width="26.33203125" style="49" customWidth="1"/>
    <col min="15625" max="15626" width="6.33203125" style="49" customWidth="1"/>
    <col min="15627" max="15627" width="7.33203125" style="49" customWidth="1"/>
    <col min="15628" max="15628" width="12.33203125" style="49" customWidth="1"/>
    <col min="15629" max="15629" width="6.83203125" style="49" customWidth="1"/>
    <col min="15630" max="15630" width="7.58203125" style="49" customWidth="1"/>
    <col min="15631" max="15631" width="10.83203125" style="49" customWidth="1"/>
    <col min="15632" max="15632" width="11.58203125" style="49" customWidth="1"/>
    <col min="15633" max="15633" width="10.58203125" style="49" customWidth="1"/>
    <col min="15634" max="15634" width="8.58203125" style="49" customWidth="1"/>
    <col min="15635" max="15636" width="10.33203125" style="49" customWidth="1"/>
    <col min="15637" max="15637" width="8.33203125" style="49" customWidth="1"/>
    <col min="15638" max="15638" width="8.58203125" style="49" customWidth="1"/>
    <col min="15639" max="15639" width="11.58203125" style="49" customWidth="1"/>
    <col min="15640" max="15640" width="9.33203125" style="49" customWidth="1"/>
    <col min="15641" max="15641" width="10.08203125" style="49" customWidth="1"/>
    <col min="15642" max="15642" width="23.33203125" style="49" customWidth="1"/>
    <col min="15643" max="15644" width="11.33203125" style="49" customWidth="1"/>
    <col min="15645" max="15645" width="11.58203125" style="49" customWidth="1"/>
    <col min="15646" max="15878" width="7.58203125" style="49"/>
    <col min="15879" max="15879" width="4.33203125" style="49" customWidth="1"/>
    <col min="15880" max="15880" width="26.33203125" style="49" customWidth="1"/>
    <col min="15881" max="15882" width="6.33203125" style="49" customWidth="1"/>
    <col min="15883" max="15883" width="7.33203125" style="49" customWidth="1"/>
    <col min="15884" max="15884" width="12.33203125" style="49" customWidth="1"/>
    <col min="15885" max="15885" width="6.83203125" style="49" customWidth="1"/>
    <col min="15886" max="15886" width="7.58203125" style="49" customWidth="1"/>
    <col min="15887" max="15887" width="10.83203125" style="49" customWidth="1"/>
    <col min="15888" max="15888" width="11.58203125" style="49" customWidth="1"/>
    <col min="15889" max="15889" width="10.58203125" style="49" customWidth="1"/>
    <col min="15890" max="15890" width="8.58203125" style="49" customWidth="1"/>
    <col min="15891" max="15892" width="10.33203125" style="49" customWidth="1"/>
    <col min="15893" max="15893" width="8.33203125" style="49" customWidth="1"/>
    <col min="15894" max="15894" width="8.58203125" style="49" customWidth="1"/>
    <col min="15895" max="15895" width="11.58203125" style="49" customWidth="1"/>
    <col min="15896" max="15896" width="9.33203125" style="49" customWidth="1"/>
    <col min="15897" max="15897" width="10.08203125" style="49" customWidth="1"/>
    <col min="15898" max="15898" width="23.33203125" style="49" customWidth="1"/>
    <col min="15899" max="15900" width="11.33203125" style="49" customWidth="1"/>
    <col min="15901" max="15901" width="11.58203125" style="49" customWidth="1"/>
    <col min="15902" max="16134" width="7.58203125" style="49"/>
    <col min="16135" max="16135" width="4.33203125" style="49" customWidth="1"/>
    <col min="16136" max="16136" width="26.33203125" style="49" customWidth="1"/>
    <col min="16137" max="16138" width="6.33203125" style="49" customWidth="1"/>
    <col min="16139" max="16139" width="7.33203125" style="49" customWidth="1"/>
    <col min="16140" max="16140" width="12.33203125" style="49" customWidth="1"/>
    <col min="16141" max="16141" width="6.83203125" style="49" customWidth="1"/>
    <col min="16142" max="16142" width="7.58203125" style="49" customWidth="1"/>
    <col min="16143" max="16143" width="10.83203125" style="49" customWidth="1"/>
    <col min="16144" max="16144" width="11.58203125" style="49" customWidth="1"/>
    <col min="16145" max="16145" width="10.58203125" style="49" customWidth="1"/>
    <col min="16146" max="16146" width="8.58203125" style="49" customWidth="1"/>
    <col min="16147" max="16148" width="10.33203125" style="49" customWidth="1"/>
    <col min="16149" max="16149" width="8.33203125" style="49" customWidth="1"/>
    <col min="16150" max="16150" width="8.58203125" style="49" customWidth="1"/>
    <col min="16151" max="16151" width="11.58203125" style="49" customWidth="1"/>
    <col min="16152" max="16152" width="9.33203125" style="49" customWidth="1"/>
    <col min="16153" max="16153" width="10.08203125" style="49" customWidth="1"/>
    <col min="16154" max="16154" width="23.33203125" style="49" customWidth="1"/>
    <col min="16155" max="16156" width="11.33203125" style="49" customWidth="1"/>
    <col min="16157" max="16157" width="11.58203125" style="49" customWidth="1"/>
    <col min="16158" max="16384" width="7.58203125" style="49"/>
  </cols>
  <sheetData>
    <row r="1" spans="1:41" ht="30" customHeight="1">
      <c r="A1" s="408" t="s">
        <v>145</v>
      </c>
      <c r="B1" s="408"/>
      <c r="C1" s="408"/>
      <c r="D1" s="408"/>
      <c r="E1" s="408"/>
      <c r="F1" s="408"/>
      <c r="G1" s="408"/>
      <c r="H1" s="408"/>
      <c r="I1" s="408"/>
      <c r="J1" s="408"/>
      <c r="K1" s="408"/>
      <c r="L1" s="408"/>
      <c r="M1" s="408"/>
      <c r="N1" s="408"/>
      <c r="O1" s="408"/>
      <c r="P1" s="408"/>
      <c r="Q1" s="408"/>
      <c r="R1" s="408"/>
      <c r="S1" s="408"/>
      <c r="T1" s="408"/>
      <c r="U1" s="408"/>
      <c r="V1" s="408"/>
      <c r="W1" s="408"/>
      <c r="X1" s="408"/>
      <c r="Y1" s="408"/>
      <c r="Z1" s="43"/>
      <c r="AA1" s="44"/>
      <c r="AB1" s="45"/>
      <c r="AC1" s="45"/>
      <c r="AD1" s="45"/>
      <c r="AE1" s="46"/>
      <c r="AF1" s="47"/>
      <c r="AG1" s="48"/>
      <c r="AH1" s="48"/>
    </row>
    <row r="2" spans="1:41" ht="40" customHeight="1">
      <c r="A2" s="408" t="s">
        <v>268</v>
      </c>
      <c r="B2" s="408"/>
      <c r="C2" s="408"/>
      <c r="D2" s="408"/>
      <c r="E2" s="408"/>
      <c r="F2" s="408"/>
      <c r="G2" s="408"/>
      <c r="H2" s="408"/>
      <c r="I2" s="408"/>
      <c r="J2" s="408"/>
      <c r="K2" s="408"/>
      <c r="L2" s="408"/>
      <c r="M2" s="408"/>
      <c r="N2" s="408"/>
      <c r="O2" s="408"/>
      <c r="P2" s="408"/>
      <c r="Q2" s="408"/>
      <c r="R2" s="408"/>
      <c r="S2" s="408"/>
      <c r="T2" s="408"/>
      <c r="U2" s="408"/>
      <c r="V2" s="408"/>
      <c r="W2" s="408"/>
      <c r="X2" s="408"/>
      <c r="Y2" s="408"/>
      <c r="Z2" s="43"/>
    </row>
    <row r="3" spans="1:41" s="48" customFormat="1" ht="12.75" customHeight="1">
      <c r="A3" s="365" t="s">
        <v>0</v>
      </c>
      <c r="B3" s="365"/>
      <c r="C3" s="365"/>
      <c r="D3" s="365"/>
      <c r="E3" s="365"/>
      <c r="F3" s="365"/>
      <c r="G3" s="365"/>
      <c r="H3" s="365"/>
      <c r="I3" s="365"/>
      <c r="J3" s="365"/>
      <c r="K3" s="365"/>
      <c r="L3" s="365"/>
      <c r="M3" s="365"/>
      <c r="N3" s="365"/>
      <c r="O3" s="365"/>
      <c r="P3" s="365"/>
      <c r="Q3" s="365"/>
      <c r="R3" s="365"/>
      <c r="S3" s="365"/>
      <c r="T3" s="365"/>
      <c r="U3" s="365"/>
      <c r="V3" s="365"/>
      <c r="W3" s="365"/>
      <c r="X3" s="365"/>
      <c r="Y3" s="365"/>
      <c r="Z3" s="54"/>
      <c r="AA3" s="44"/>
      <c r="AB3" s="45"/>
      <c r="AC3" s="45"/>
      <c r="AD3" s="45"/>
      <c r="AE3" s="46"/>
      <c r="AF3" s="47"/>
    </row>
    <row r="4" spans="1:41" ht="12.75" customHeight="1">
      <c r="A4" s="368" t="s">
        <v>1</v>
      </c>
      <c r="B4" s="368"/>
      <c r="C4" s="368"/>
      <c r="D4" s="368"/>
      <c r="E4" s="368"/>
      <c r="F4" s="368"/>
      <c r="G4" s="368"/>
      <c r="H4" s="368"/>
      <c r="I4" s="368"/>
      <c r="J4" s="368"/>
      <c r="K4" s="368"/>
      <c r="L4" s="368"/>
      <c r="M4" s="368"/>
      <c r="N4" s="368"/>
      <c r="O4" s="368"/>
      <c r="P4" s="368"/>
      <c r="Q4" s="368"/>
      <c r="R4" s="368"/>
      <c r="S4" s="368"/>
      <c r="T4" s="368"/>
      <c r="U4" s="368"/>
      <c r="V4" s="368"/>
      <c r="W4" s="368"/>
      <c r="X4" s="368"/>
      <c r="Y4" s="368"/>
      <c r="Z4" s="55"/>
    </row>
    <row r="5" spans="1:41" s="6" customFormat="1" ht="60" customHeight="1">
      <c r="A5" s="429" t="s">
        <v>2</v>
      </c>
      <c r="B5" s="429" t="s">
        <v>60</v>
      </c>
      <c r="C5" s="429" t="s">
        <v>20</v>
      </c>
      <c r="D5" s="429" t="s">
        <v>61</v>
      </c>
      <c r="E5" s="429" t="s">
        <v>22</v>
      </c>
      <c r="F5" s="419" t="s">
        <v>187</v>
      </c>
      <c r="G5" s="420"/>
      <c r="H5" s="420"/>
      <c r="I5" s="420"/>
      <c r="J5" s="419" t="s">
        <v>63</v>
      </c>
      <c r="K5" s="420"/>
      <c r="L5" s="420"/>
      <c r="M5" s="420"/>
      <c r="N5" s="420"/>
      <c r="O5" s="420"/>
      <c r="P5" s="420"/>
      <c r="Q5" s="419" t="s">
        <v>188</v>
      </c>
      <c r="R5" s="421"/>
      <c r="S5" s="419" t="s">
        <v>65</v>
      </c>
      <c r="T5" s="421"/>
      <c r="U5" s="422" t="s">
        <v>189</v>
      </c>
      <c r="V5" s="349" t="s">
        <v>190</v>
      </c>
      <c r="W5" s="349"/>
      <c r="X5" s="425" t="s">
        <v>31</v>
      </c>
      <c r="Y5" s="426" t="s">
        <v>32</v>
      </c>
      <c r="Z5" s="426" t="s">
        <v>33</v>
      </c>
      <c r="AA5" s="418" t="s">
        <v>34</v>
      </c>
      <c r="AB5" s="418"/>
      <c r="AC5" s="418"/>
      <c r="AD5" s="56"/>
      <c r="AE5" s="32"/>
      <c r="AF5" s="32"/>
    </row>
    <row r="6" spans="1:41" s="6" customFormat="1" ht="33.75" customHeight="1">
      <c r="A6" s="430"/>
      <c r="B6" s="430"/>
      <c r="C6" s="430"/>
      <c r="D6" s="430"/>
      <c r="E6" s="430"/>
      <c r="F6" s="422" t="s">
        <v>38</v>
      </c>
      <c r="G6" s="422" t="s">
        <v>39</v>
      </c>
      <c r="H6" s="419" t="s">
        <v>191</v>
      </c>
      <c r="I6" s="420"/>
      <c r="J6" s="422" t="s">
        <v>38</v>
      </c>
      <c r="K6" s="422" t="s">
        <v>39</v>
      </c>
      <c r="L6" s="422" t="s">
        <v>74</v>
      </c>
      <c r="M6" s="371" t="s">
        <v>37</v>
      </c>
      <c r="N6" s="372"/>
      <c r="O6" s="372"/>
      <c r="P6" s="372"/>
      <c r="Q6" s="422" t="s">
        <v>5</v>
      </c>
      <c r="R6" s="422" t="s">
        <v>192</v>
      </c>
      <c r="S6" s="422" t="s">
        <v>40</v>
      </c>
      <c r="T6" s="422" t="s">
        <v>41</v>
      </c>
      <c r="U6" s="423"/>
      <c r="V6" s="349" t="s">
        <v>5</v>
      </c>
      <c r="W6" s="427" t="s">
        <v>77</v>
      </c>
      <c r="X6" s="425"/>
      <c r="Y6" s="426"/>
      <c r="Z6" s="426"/>
      <c r="AA6" s="418"/>
      <c r="AB6" s="418"/>
      <c r="AC6" s="418"/>
      <c r="AD6" s="56"/>
      <c r="AE6" s="32"/>
      <c r="AF6" s="32"/>
    </row>
    <row r="7" spans="1:41" s="6" customFormat="1" ht="90" customHeight="1">
      <c r="A7" s="431"/>
      <c r="B7" s="431"/>
      <c r="C7" s="431"/>
      <c r="D7" s="431"/>
      <c r="E7" s="431"/>
      <c r="F7" s="424"/>
      <c r="G7" s="424"/>
      <c r="H7" s="4" t="s">
        <v>5</v>
      </c>
      <c r="I7" s="4" t="s">
        <v>44</v>
      </c>
      <c r="J7" s="424"/>
      <c r="K7" s="424"/>
      <c r="L7" s="424"/>
      <c r="M7" s="29" t="s">
        <v>5</v>
      </c>
      <c r="N7" s="29" t="s">
        <v>44</v>
      </c>
      <c r="O7" s="29" t="s">
        <v>45</v>
      </c>
      <c r="P7" s="29" t="s">
        <v>48</v>
      </c>
      <c r="Q7" s="424"/>
      <c r="R7" s="424"/>
      <c r="S7" s="424"/>
      <c r="T7" s="424"/>
      <c r="U7" s="424"/>
      <c r="V7" s="349"/>
      <c r="W7" s="428"/>
      <c r="X7" s="425"/>
      <c r="Y7" s="426"/>
      <c r="Z7" s="426"/>
      <c r="AA7" s="418"/>
      <c r="AB7" s="418"/>
      <c r="AC7" s="418"/>
      <c r="AD7" s="56"/>
      <c r="AE7" s="32"/>
      <c r="AF7" s="32"/>
    </row>
    <row r="8" spans="1:41" s="32" customFormat="1" ht="20.9" customHeight="1">
      <c r="A8" s="10">
        <v>1</v>
      </c>
      <c r="B8" s="10">
        <f>+A8+1</f>
        <v>2</v>
      </c>
      <c r="C8" s="10">
        <f t="shared" ref="C8:Z8" si="0">+B8+1</f>
        <v>3</v>
      </c>
      <c r="D8" s="10">
        <f t="shared" si="0"/>
        <v>4</v>
      </c>
      <c r="E8" s="10">
        <f t="shared" si="0"/>
        <v>5</v>
      </c>
      <c r="F8" s="10">
        <f t="shared" si="0"/>
        <v>6</v>
      </c>
      <c r="G8" s="10">
        <f t="shared" si="0"/>
        <v>7</v>
      </c>
      <c r="H8" s="10">
        <f t="shared" si="0"/>
        <v>8</v>
      </c>
      <c r="I8" s="10">
        <f t="shared" si="0"/>
        <v>9</v>
      </c>
      <c r="J8" s="10">
        <f t="shared" si="0"/>
        <v>10</v>
      </c>
      <c r="K8" s="10">
        <f t="shared" si="0"/>
        <v>11</v>
      </c>
      <c r="L8" s="10">
        <f t="shared" si="0"/>
        <v>12</v>
      </c>
      <c r="M8" s="10">
        <f t="shared" si="0"/>
        <v>13</v>
      </c>
      <c r="N8" s="10">
        <f t="shared" si="0"/>
        <v>14</v>
      </c>
      <c r="O8" s="10">
        <f t="shared" si="0"/>
        <v>15</v>
      </c>
      <c r="P8" s="10">
        <f t="shared" si="0"/>
        <v>16</v>
      </c>
      <c r="Q8" s="10">
        <f t="shared" si="0"/>
        <v>17</v>
      </c>
      <c r="R8" s="10">
        <f t="shared" si="0"/>
        <v>18</v>
      </c>
      <c r="S8" s="10">
        <f t="shared" si="0"/>
        <v>19</v>
      </c>
      <c r="T8" s="10">
        <f t="shared" si="0"/>
        <v>20</v>
      </c>
      <c r="U8" s="10">
        <f t="shared" si="0"/>
        <v>21</v>
      </c>
      <c r="V8" s="10">
        <f t="shared" si="0"/>
        <v>22</v>
      </c>
      <c r="W8" s="10">
        <f t="shared" si="0"/>
        <v>23</v>
      </c>
      <c r="X8" s="10">
        <f t="shared" si="0"/>
        <v>24</v>
      </c>
      <c r="Y8" s="9">
        <f t="shared" si="0"/>
        <v>25</v>
      </c>
      <c r="Z8" s="9">
        <f t="shared" si="0"/>
        <v>26</v>
      </c>
      <c r="AO8" s="4"/>
    </row>
    <row r="9" spans="1:41" s="61" customFormat="1" ht="30.75" customHeight="1">
      <c r="A9" s="1"/>
      <c r="B9" s="1" t="s">
        <v>8</v>
      </c>
      <c r="C9" s="1"/>
      <c r="D9" s="1"/>
      <c r="E9" s="1"/>
      <c r="F9" s="1"/>
      <c r="G9" s="2">
        <f>+G10</f>
        <v>2202552</v>
      </c>
      <c r="H9" s="2">
        <f t="shared" ref="H9:W12" si="1">+H10</f>
        <v>2129885</v>
      </c>
      <c r="I9" s="2">
        <f t="shared" si="1"/>
        <v>2129885</v>
      </c>
      <c r="J9" s="2">
        <f t="shared" si="1"/>
        <v>0</v>
      </c>
      <c r="K9" s="2">
        <f t="shared" si="1"/>
        <v>5498106</v>
      </c>
      <c r="L9" s="2">
        <f t="shared" si="1"/>
        <v>5490953</v>
      </c>
      <c r="M9" s="2">
        <f t="shared" si="1"/>
        <v>5386159</v>
      </c>
      <c r="N9" s="2">
        <f t="shared" si="1"/>
        <v>4685838</v>
      </c>
      <c r="O9" s="2">
        <f t="shared" si="1"/>
        <v>166146</v>
      </c>
      <c r="P9" s="2">
        <f t="shared" si="1"/>
        <v>534175</v>
      </c>
      <c r="Q9" s="2">
        <f t="shared" si="1"/>
        <v>605784</v>
      </c>
      <c r="R9" s="2">
        <f t="shared" si="1"/>
        <v>605784</v>
      </c>
      <c r="S9" s="2">
        <f t="shared" si="1"/>
        <v>501000</v>
      </c>
      <c r="T9" s="2">
        <f t="shared" si="1"/>
        <v>501000</v>
      </c>
      <c r="U9" s="2">
        <f t="shared" si="1"/>
        <v>1023000</v>
      </c>
      <c r="V9" s="2">
        <f t="shared" si="1"/>
        <v>2008000</v>
      </c>
      <c r="W9" s="2">
        <f t="shared" si="1"/>
        <v>2008000</v>
      </c>
      <c r="X9" s="12">
        <f t="shared" ref="X9:AM12" si="2">+X10</f>
        <v>0</v>
      </c>
      <c r="Y9" s="13">
        <f t="shared" si="2"/>
        <v>0</v>
      </c>
      <c r="Z9" s="13">
        <f t="shared" si="2"/>
        <v>0</v>
      </c>
      <c r="AA9" s="57">
        <f t="shared" si="2"/>
        <v>3</v>
      </c>
      <c r="AB9" s="58">
        <f t="shared" si="2"/>
        <v>0</v>
      </c>
      <c r="AC9" s="58">
        <f t="shared" si="2"/>
        <v>0</v>
      </c>
      <c r="AD9" s="58">
        <f t="shared" si="2"/>
        <v>0</v>
      </c>
      <c r="AE9" s="59">
        <f t="shared" si="2"/>
        <v>0</v>
      </c>
      <c r="AF9" s="60">
        <f t="shared" si="2"/>
        <v>0</v>
      </c>
      <c r="AG9" s="61">
        <f t="shared" si="2"/>
        <v>0</v>
      </c>
      <c r="AH9" s="61">
        <f t="shared" si="2"/>
        <v>0</v>
      </c>
      <c r="AI9" s="61">
        <f t="shared" si="2"/>
        <v>0</v>
      </c>
      <c r="AJ9" s="61">
        <f t="shared" si="2"/>
        <v>0</v>
      </c>
      <c r="AK9" s="61">
        <f t="shared" si="2"/>
        <v>0</v>
      </c>
      <c r="AL9" s="61">
        <f t="shared" si="2"/>
        <v>0</v>
      </c>
      <c r="AM9" s="61">
        <f t="shared" si="2"/>
        <v>0</v>
      </c>
      <c r="AN9" s="61">
        <f t="shared" ref="AN9:AO12" si="3">+AN10</f>
        <v>0</v>
      </c>
      <c r="AO9" s="62">
        <f t="shared" si="3"/>
        <v>0</v>
      </c>
    </row>
    <row r="10" spans="1:41" s="61" customFormat="1" ht="30.75" customHeight="1">
      <c r="A10" s="1" t="s">
        <v>9</v>
      </c>
      <c r="B10" s="3" t="s">
        <v>16</v>
      </c>
      <c r="C10" s="1"/>
      <c r="D10" s="1"/>
      <c r="E10" s="1"/>
      <c r="F10" s="1"/>
      <c r="G10" s="2">
        <f>+G11</f>
        <v>2202552</v>
      </c>
      <c r="H10" s="2">
        <f t="shared" si="1"/>
        <v>2129885</v>
      </c>
      <c r="I10" s="2">
        <f t="shared" si="1"/>
        <v>2129885</v>
      </c>
      <c r="J10" s="1">
        <f t="shared" si="1"/>
        <v>0</v>
      </c>
      <c r="K10" s="2">
        <f t="shared" si="1"/>
        <v>5498106</v>
      </c>
      <c r="L10" s="2">
        <f t="shared" si="1"/>
        <v>5490953</v>
      </c>
      <c r="M10" s="2">
        <f t="shared" si="1"/>
        <v>5386159</v>
      </c>
      <c r="N10" s="2">
        <f t="shared" si="1"/>
        <v>4685838</v>
      </c>
      <c r="O10" s="2">
        <f t="shared" si="1"/>
        <v>166146</v>
      </c>
      <c r="P10" s="2">
        <f t="shared" si="1"/>
        <v>534175</v>
      </c>
      <c r="Q10" s="2">
        <f t="shared" si="1"/>
        <v>605784</v>
      </c>
      <c r="R10" s="2">
        <f t="shared" si="1"/>
        <v>605784</v>
      </c>
      <c r="S10" s="2">
        <f t="shared" si="1"/>
        <v>501000</v>
      </c>
      <c r="T10" s="2">
        <f t="shared" si="1"/>
        <v>501000</v>
      </c>
      <c r="U10" s="2">
        <f t="shared" si="1"/>
        <v>1023000</v>
      </c>
      <c r="V10" s="2">
        <f t="shared" si="1"/>
        <v>2008000</v>
      </c>
      <c r="W10" s="2">
        <f t="shared" si="1"/>
        <v>2008000</v>
      </c>
      <c r="X10" s="12">
        <f t="shared" si="2"/>
        <v>0</v>
      </c>
      <c r="Y10" s="13">
        <f t="shared" si="2"/>
        <v>0</v>
      </c>
      <c r="Z10" s="13">
        <f t="shared" si="2"/>
        <v>0</v>
      </c>
      <c r="AA10" s="57">
        <f t="shared" si="2"/>
        <v>3</v>
      </c>
      <c r="AB10" s="58">
        <f t="shared" si="2"/>
        <v>0</v>
      </c>
      <c r="AC10" s="58">
        <f t="shared" si="2"/>
        <v>0</v>
      </c>
      <c r="AD10" s="58">
        <f t="shared" si="2"/>
        <v>0</v>
      </c>
      <c r="AE10" s="59">
        <f t="shared" si="2"/>
        <v>0</v>
      </c>
      <c r="AF10" s="60">
        <f t="shared" si="2"/>
        <v>0</v>
      </c>
      <c r="AG10" s="61">
        <f t="shared" si="2"/>
        <v>0</v>
      </c>
      <c r="AH10" s="61">
        <f t="shared" si="2"/>
        <v>0</v>
      </c>
      <c r="AI10" s="61">
        <f t="shared" si="2"/>
        <v>0</v>
      </c>
      <c r="AJ10" s="61">
        <f t="shared" si="2"/>
        <v>0</v>
      </c>
      <c r="AK10" s="61">
        <f t="shared" si="2"/>
        <v>0</v>
      </c>
      <c r="AL10" s="61">
        <f t="shared" si="2"/>
        <v>0</v>
      </c>
      <c r="AM10" s="61">
        <f t="shared" si="2"/>
        <v>0</v>
      </c>
      <c r="AN10" s="61">
        <f t="shared" si="3"/>
        <v>0</v>
      </c>
      <c r="AO10" s="62">
        <f t="shared" si="3"/>
        <v>0</v>
      </c>
    </row>
    <row r="11" spans="1:41" s="61" customFormat="1" ht="30.75" customHeight="1">
      <c r="A11" s="1"/>
      <c r="B11" s="3" t="s">
        <v>11</v>
      </c>
      <c r="C11" s="1"/>
      <c r="D11" s="1"/>
      <c r="E11" s="1"/>
      <c r="F11" s="1"/>
      <c r="G11" s="2">
        <f>+G12</f>
        <v>2202552</v>
      </c>
      <c r="H11" s="2">
        <f t="shared" si="1"/>
        <v>2129885</v>
      </c>
      <c r="I11" s="2">
        <f t="shared" si="1"/>
        <v>2129885</v>
      </c>
      <c r="J11" s="1">
        <f t="shared" si="1"/>
        <v>0</v>
      </c>
      <c r="K11" s="2">
        <f t="shared" si="1"/>
        <v>5498106</v>
      </c>
      <c r="L11" s="2">
        <f t="shared" si="1"/>
        <v>5490953</v>
      </c>
      <c r="M11" s="2">
        <f t="shared" si="1"/>
        <v>5386159</v>
      </c>
      <c r="N11" s="2">
        <f t="shared" si="1"/>
        <v>4685838</v>
      </c>
      <c r="O11" s="2">
        <f t="shared" si="1"/>
        <v>166146</v>
      </c>
      <c r="P11" s="2">
        <f t="shared" si="1"/>
        <v>534175</v>
      </c>
      <c r="Q11" s="2">
        <f t="shared" si="1"/>
        <v>605784</v>
      </c>
      <c r="R11" s="2">
        <f t="shared" si="1"/>
        <v>605784</v>
      </c>
      <c r="S11" s="2">
        <f t="shared" si="1"/>
        <v>501000</v>
      </c>
      <c r="T11" s="2">
        <f t="shared" si="1"/>
        <v>501000</v>
      </c>
      <c r="U11" s="2">
        <f t="shared" si="1"/>
        <v>1023000</v>
      </c>
      <c r="V11" s="2">
        <f t="shared" si="1"/>
        <v>2008000</v>
      </c>
      <c r="W11" s="2">
        <f t="shared" si="1"/>
        <v>2008000</v>
      </c>
      <c r="X11" s="12">
        <f t="shared" si="2"/>
        <v>0</v>
      </c>
      <c r="Y11" s="13">
        <f t="shared" si="2"/>
        <v>0</v>
      </c>
      <c r="Z11" s="13">
        <f t="shared" si="2"/>
        <v>0</v>
      </c>
      <c r="AA11" s="57">
        <f t="shared" si="2"/>
        <v>3</v>
      </c>
      <c r="AB11" s="58">
        <f t="shared" si="2"/>
        <v>0</v>
      </c>
      <c r="AC11" s="58">
        <f t="shared" si="2"/>
        <v>0</v>
      </c>
      <c r="AD11" s="58">
        <f t="shared" si="2"/>
        <v>0</v>
      </c>
      <c r="AE11" s="59">
        <f t="shared" si="2"/>
        <v>0</v>
      </c>
      <c r="AF11" s="60">
        <f t="shared" si="2"/>
        <v>0</v>
      </c>
      <c r="AG11" s="61">
        <f t="shared" si="2"/>
        <v>0</v>
      </c>
      <c r="AH11" s="61">
        <f t="shared" si="2"/>
        <v>0</v>
      </c>
      <c r="AI11" s="61">
        <f t="shared" si="2"/>
        <v>0</v>
      </c>
      <c r="AJ11" s="61">
        <f t="shared" si="2"/>
        <v>0</v>
      </c>
      <c r="AK11" s="61">
        <f t="shared" si="2"/>
        <v>0</v>
      </c>
      <c r="AL11" s="61">
        <f t="shared" si="2"/>
        <v>0</v>
      </c>
      <c r="AM11" s="61">
        <f t="shared" si="2"/>
        <v>0</v>
      </c>
      <c r="AN11" s="61">
        <f t="shared" si="3"/>
        <v>0</v>
      </c>
      <c r="AO11" s="62">
        <f t="shared" si="3"/>
        <v>0</v>
      </c>
    </row>
    <row r="12" spans="1:41" s="67" customFormat="1" ht="43.5" customHeight="1">
      <c r="A12" s="15"/>
      <c r="B12" s="14" t="s">
        <v>193</v>
      </c>
      <c r="C12" s="15"/>
      <c r="D12" s="15"/>
      <c r="E12" s="15"/>
      <c r="F12" s="15"/>
      <c r="G12" s="17">
        <f>+G13</f>
        <v>2202552</v>
      </c>
      <c r="H12" s="17">
        <f t="shared" si="1"/>
        <v>2129885</v>
      </c>
      <c r="I12" s="17">
        <f t="shared" si="1"/>
        <v>2129885</v>
      </c>
      <c r="J12" s="15">
        <f t="shared" si="1"/>
        <v>0</v>
      </c>
      <c r="K12" s="17">
        <f t="shared" si="1"/>
        <v>5498106</v>
      </c>
      <c r="L12" s="17">
        <f t="shared" si="1"/>
        <v>5490953</v>
      </c>
      <c r="M12" s="17">
        <f t="shared" si="1"/>
        <v>5386159</v>
      </c>
      <c r="N12" s="17">
        <f t="shared" si="1"/>
        <v>4685838</v>
      </c>
      <c r="O12" s="17">
        <f t="shared" si="1"/>
        <v>166146</v>
      </c>
      <c r="P12" s="17">
        <f t="shared" si="1"/>
        <v>534175</v>
      </c>
      <c r="Q12" s="17">
        <f t="shared" si="1"/>
        <v>605784</v>
      </c>
      <c r="R12" s="17">
        <f t="shared" si="1"/>
        <v>605784</v>
      </c>
      <c r="S12" s="17">
        <f t="shared" si="1"/>
        <v>501000</v>
      </c>
      <c r="T12" s="17">
        <f t="shared" si="1"/>
        <v>501000</v>
      </c>
      <c r="U12" s="17">
        <f t="shared" si="1"/>
        <v>1023000</v>
      </c>
      <c r="V12" s="17">
        <f t="shared" si="1"/>
        <v>2008000</v>
      </c>
      <c r="W12" s="17">
        <f t="shared" si="1"/>
        <v>2008000</v>
      </c>
      <c r="X12" s="16">
        <f t="shared" si="2"/>
        <v>0</v>
      </c>
      <c r="Y12" s="18">
        <f t="shared" si="2"/>
        <v>0</v>
      </c>
      <c r="Z12" s="18">
        <f t="shared" si="2"/>
        <v>0</v>
      </c>
      <c r="AA12" s="63">
        <f t="shared" si="2"/>
        <v>3</v>
      </c>
      <c r="AB12" s="64">
        <f t="shared" si="2"/>
        <v>0</v>
      </c>
      <c r="AC12" s="64">
        <f t="shared" si="2"/>
        <v>0</v>
      </c>
      <c r="AD12" s="64">
        <f t="shared" si="2"/>
        <v>0</v>
      </c>
      <c r="AE12" s="65">
        <f t="shared" si="2"/>
        <v>0</v>
      </c>
      <c r="AF12" s="66">
        <f t="shared" si="2"/>
        <v>0</v>
      </c>
      <c r="AG12" s="67">
        <f t="shared" si="2"/>
        <v>0</v>
      </c>
      <c r="AH12" s="67">
        <f t="shared" si="2"/>
        <v>0</v>
      </c>
      <c r="AI12" s="67">
        <f t="shared" si="2"/>
        <v>0</v>
      </c>
      <c r="AJ12" s="67">
        <f t="shared" si="2"/>
        <v>0</v>
      </c>
      <c r="AK12" s="67">
        <f t="shared" si="2"/>
        <v>0</v>
      </c>
      <c r="AL12" s="67">
        <f t="shared" si="2"/>
        <v>0</v>
      </c>
      <c r="AM12" s="67">
        <f t="shared" si="2"/>
        <v>0</v>
      </c>
      <c r="AN12" s="67">
        <f t="shared" si="3"/>
        <v>0</v>
      </c>
      <c r="AO12" s="68">
        <f t="shared" si="3"/>
        <v>0</v>
      </c>
    </row>
    <row r="13" spans="1:41" s="67" customFormat="1" ht="43.5" customHeight="1">
      <c r="A13" s="15"/>
      <c r="B13" s="14" t="s">
        <v>194</v>
      </c>
      <c r="C13" s="15"/>
      <c r="D13" s="15"/>
      <c r="E13" s="15"/>
      <c r="F13" s="15"/>
      <c r="G13" s="17">
        <f>SUM(G14:G16)</f>
        <v>2202552</v>
      </c>
      <c r="H13" s="17">
        <f t="shared" ref="H13:AO13" si="4">SUM(H14:H16)</f>
        <v>2129885</v>
      </c>
      <c r="I13" s="17">
        <f t="shared" si="4"/>
        <v>2129885</v>
      </c>
      <c r="J13" s="15">
        <f t="shared" si="4"/>
        <v>0</v>
      </c>
      <c r="K13" s="17">
        <f t="shared" si="4"/>
        <v>5498106</v>
      </c>
      <c r="L13" s="17">
        <f t="shared" si="4"/>
        <v>5490953</v>
      </c>
      <c r="M13" s="17">
        <f t="shared" si="4"/>
        <v>5386159</v>
      </c>
      <c r="N13" s="17">
        <f t="shared" si="4"/>
        <v>4685838</v>
      </c>
      <c r="O13" s="17">
        <f t="shared" si="4"/>
        <v>166146</v>
      </c>
      <c r="P13" s="17">
        <f t="shared" si="4"/>
        <v>534175</v>
      </c>
      <c r="Q13" s="17">
        <f t="shared" si="4"/>
        <v>605784</v>
      </c>
      <c r="R13" s="17">
        <f t="shared" si="4"/>
        <v>605784</v>
      </c>
      <c r="S13" s="17">
        <f t="shared" si="4"/>
        <v>501000</v>
      </c>
      <c r="T13" s="17">
        <f t="shared" si="4"/>
        <v>501000</v>
      </c>
      <c r="U13" s="17">
        <f t="shared" si="4"/>
        <v>1023000</v>
      </c>
      <c r="V13" s="17">
        <f t="shared" si="4"/>
        <v>2008000</v>
      </c>
      <c r="W13" s="17">
        <f t="shared" si="4"/>
        <v>2008000</v>
      </c>
      <c r="X13" s="16">
        <f t="shared" si="4"/>
        <v>0</v>
      </c>
      <c r="Y13" s="18">
        <f t="shared" si="4"/>
        <v>0</v>
      </c>
      <c r="Z13" s="18">
        <f t="shared" si="4"/>
        <v>0</v>
      </c>
      <c r="AA13" s="63">
        <f t="shared" si="4"/>
        <v>3</v>
      </c>
      <c r="AB13" s="64">
        <f t="shared" si="4"/>
        <v>0</v>
      </c>
      <c r="AC13" s="64">
        <f t="shared" si="4"/>
        <v>0</v>
      </c>
      <c r="AD13" s="64">
        <f t="shared" si="4"/>
        <v>0</v>
      </c>
      <c r="AE13" s="65">
        <f t="shared" si="4"/>
        <v>0</v>
      </c>
      <c r="AF13" s="66">
        <f t="shared" si="4"/>
        <v>0</v>
      </c>
      <c r="AG13" s="67">
        <f t="shared" si="4"/>
        <v>0</v>
      </c>
      <c r="AH13" s="67">
        <f t="shared" si="4"/>
        <v>0</v>
      </c>
      <c r="AI13" s="67">
        <f t="shared" si="4"/>
        <v>0</v>
      </c>
      <c r="AJ13" s="67">
        <f t="shared" si="4"/>
        <v>0</v>
      </c>
      <c r="AK13" s="67">
        <f t="shared" si="4"/>
        <v>0</v>
      </c>
      <c r="AL13" s="67">
        <f t="shared" si="4"/>
        <v>0</v>
      </c>
      <c r="AM13" s="67">
        <f t="shared" si="4"/>
        <v>0</v>
      </c>
      <c r="AN13" s="67">
        <f t="shared" si="4"/>
        <v>0</v>
      </c>
      <c r="AO13" s="68">
        <f t="shared" si="4"/>
        <v>0</v>
      </c>
    </row>
    <row r="14" spans="1:41" ht="132.75" customHeight="1">
      <c r="A14" s="4">
        <v>1</v>
      </c>
      <c r="B14" s="5" t="s">
        <v>195</v>
      </c>
      <c r="C14" s="4" t="s">
        <v>196</v>
      </c>
      <c r="D14" s="4" t="s">
        <v>197</v>
      </c>
      <c r="E14" s="4" t="s">
        <v>198</v>
      </c>
      <c r="F14" s="4" t="s">
        <v>199</v>
      </c>
      <c r="G14" s="20">
        <v>1224312</v>
      </c>
      <c r="H14" s="20">
        <v>1151645</v>
      </c>
      <c r="I14" s="20">
        <v>1151645</v>
      </c>
      <c r="J14" s="4" t="s">
        <v>200</v>
      </c>
      <c r="K14" s="20">
        <v>4007140</v>
      </c>
      <c r="L14" s="20">
        <v>3999987</v>
      </c>
      <c r="M14" s="20">
        <f>SUM(N14:P14)</f>
        <v>3895193</v>
      </c>
      <c r="N14" s="20">
        <f>+H14+2452953</f>
        <v>3604598</v>
      </c>
      <c r="O14" s="20">
        <v>85630</v>
      </c>
      <c r="P14" s="20">
        <v>204965</v>
      </c>
      <c r="Q14" s="20">
        <v>345000</v>
      </c>
      <c r="R14" s="20">
        <v>345000</v>
      </c>
      <c r="S14" s="20">
        <v>231000</v>
      </c>
      <c r="T14" s="20">
        <v>231000</v>
      </c>
      <c r="U14" s="20">
        <v>575600</v>
      </c>
      <c r="V14" s="20">
        <v>1500000</v>
      </c>
      <c r="W14" s="20">
        <v>1500000</v>
      </c>
      <c r="X14" s="19" t="s">
        <v>201</v>
      </c>
      <c r="Y14" s="9" t="s">
        <v>202</v>
      </c>
      <c r="Z14" s="9"/>
      <c r="AA14" s="69">
        <f>IF(C14&lt;&gt;0,1,)</f>
        <v>1</v>
      </c>
      <c r="AB14" s="21"/>
      <c r="AC14" s="21"/>
      <c r="AD14" s="21"/>
      <c r="AE14" s="49"/>
      <c r="AF14" s="49"/>
      <c r="AO14" s="70"/>
    </row>
    <row r="15" spans="1:41" ht="108" customHeight="1">
      <c r="A15" s="4">
        <v>2</v>
      </c>
      <c r="B15" s="5" t="s">
        <v>203</v>
      </c>
      <c r="C15" s="4" t="s">
        <v>204</v>
      </c>
      <c r="D15" s="4" t="s">
        <v>205</v>
      </c>
      <c r="E15" s="4"/>
      <c r="F15" s="4" t="s">
        <v>206</v>
      </c>
      <c r="G15" s="20">
        <v>441528</v>
      </c>
      <c r="H15" s="20">
        <v>441528</v>
      </c>
      <c r="I15" s="20">
        <v>441528</v>
      </c>
      <c r="J15" s="4"/>
      <c r="K15" s="20">
        <v>819730</v>
      </c>
      <c r="L15" s="20">
        <v>819730</v>
      </c>
      <c r="M15" s="20">
        <f>SUM(N15:P15)</f>
        <v>819730</v>
      </c>
      <c r="N15" s="20">
        <f>441528</f>
        <v>441528</v>
      </c>
      <c r="O15" s="20">
        <v>61498</v>
      </c>
      <c r="P15" s="20">
        <v>316704</v>
      </c>
      <c r="Q15" s="20">
        <v>37484</v>
      </c>
      <c r="R15" s="20">
        <v>37484</v>
      </c>
      <c r="S15" s="20">
        <v>15000</v>
      </c>
      <c r="T15" s="20">
        <v>15000</v>
      </c>
      <c r="U15" s="20">
        <v>389000</v>
      </c>
      <c r="V15" s="20">
        <v>378000</v>
      </c>
      <c r="W15" s="20">
        <v>378000</v>
      </c>
      <c r="X15" s="19" t="s">
        <v>207</v>
      </c>
      <c r="Y15" s="9" t="s">
        <v>208</v>
      </c>
      <c r="Z15" s="9"/>
      <c r="AA15" s="69">
        <f>IF(C15&lt;&gt;0,1,)</f>
        <v>1</v>
      </c>
      <c r="AB15" s="21"/>
      <c r="AC15" s="21"/>
      <c r="AD15" s="21"/>
      <c r="AE15" s="49"/>
      <c r="AF15" s="49"/>
      <c r="AO15" s="70"/>
    </row>
    <row r="16" spans="1:41" ht="153" customHeight="1">
      <c r="A16" s="4">
        <v>3</v>
      </c>
      <c r="B16" s="5" t="s">
        <v>209</v>
      </c>
      <c r="C16" s="4" t="s">
        <v>57</v>
      </c>
      <c r="D16" s="4" t="s">
        <v>210</v>
      </c>
      <c r="E16" s="4" t="s">
        <v>211</v>
      </c>
      <c r="F16" s="4" t="s">
        <v>212</v>
      </c>
      <c r="G16" s="20">
        <v>536712</v>
      </c>
      <c r="H16" s="20">
        <v>536712</v>
      </c>
      <c r="I16" s="20">
        <v>536712</v>
      </c>
      <c r="J16" s="4"/>
      <c r="K16" s="20">
        <v>671236</v>
      </c>
      <c r="L16" s="20">
        <v>671236</v>
      </c>
      <c r="M16" s="20">
        <f>SUM(N16:P16)</f>
        <v>671236</v>
      </c>
      <c r="N16" s="20">
        <f>536712+103000</f>
        <v>639712</v>
      </c>
      <c r="O16" s="20">
        <v>19018</v>
      </c>
      <c r="P16" s="20">
        <v>12506</v>
      </c>
      <c r="Q16" s="20">
        <v>223300</v>
      </c>
      <c r="R16" s="20">
        <v>223300</v>
      </c>
      <c r="S16" s="20">
        <v>255000</v>
      </c>
      <c r="T16" s="20">
        <v>255000</v>
      </c>
      <c r="U16" s="20">
        <v>58400</v>
      </c>
      <c r="V16" s="20">
        <v>130000</v>
      </c>
      <c r="W16" s="20">
        <v>130000</v>
      </c>
      <c r="X16" s="19" t="s">
        <v>213</v>
      </c>
      <c r="Y16" s="9" t="s">
        <v>214</v>
      </c>
      <c r="Z16" s="9"/>
      <c r="AA16" s="69">
        <f>IF(C16&lt;&gt;0,1,)</f>
        <v>1</v>
      </c>
      <c r="AB16" s="21"/>
      <c r="AC16" s="21"/>
      <c r="AD16" s="21"/>
      <c r="AE16" s="49"/>
      <c r="AF16" s="49"/>
      <c r="AO16" s="70"/>
    </row>
    <row r="17" spans="1:41" s="71" customFormat="1" ht="20.149999999999999" customHeight="1">
      <c r="A17" s="6"/>
      <c r="B17" s="25"/>
      <c r="C17" s="6"/>
      <c r="D17" s="6"/>
      <c r="E17" s="6"/>
      <c r="F17" s="6"/>
      <c r="G17" s="26"/>
      <c r="H17" s="26"/>
      <c r="I17" s="26"/>
      <c r="J17" s="6"/>
      <c r="K17" s="26"/>
      <c r="L17" s="26"/>
      <c r="M17" s="27"/>
      <c r="N17" s="27"/>
      <c r="O17" s="27"/>
      <c r="P17" s="27"/>
      <c r="Q17" s="26"/>
      <c r="R17" s="26"/>
      <c r="S17" s="26"/>
      <c r="T17" s="26"/>
      <c r="U17" s="26"/>
      <c r="V17" s="26"/>
      <c r="W17" s="26"/>
      <c r="X17" s="8"/>
      <c r="Y17" s="8"/>
      <c r="Z17" s="8"/>
      <c r="AA17" s="50"/>
      <c r="AB17" s="51"/>
      <c r="AC17" s="51"/>
      <c r="AD17" s="51"/>
      <c r="AE17" s="52"/>
      <c r="AF17" s="53"/>
      <c r="AG17" s="49"/>
      <c r="AH17" s="49"/>
      <c r="AI17" s="49"/>
      <c r="AJ17" s="49"/>
      <c r="AK17" s="49"/>
      <c r="AL17" s="49"/>
      <c r="AM17" s="49"/>
      <c r="AN17" s="49"/>
      <c r="AO17" s="70"/>
    </row>
    <row r="18" spans="1:41" s="71" customFormat="1" ht="20.149999999999999" customHeight="1">
      <c r="A18" s="6"/>
      <c r="B18" s="25"/>
      <c r="C18" s="6"/>
      <c r="D18" s="6"/>
      <c r="E18" s="6"/>
      <c r="F18" s="6"/>
      <c r="G18" s="26"/>
      <c r="H18" s="26"/>
      <c r="I18" s="26"/>
      <c r="J18" s="6"/>
      <c r="K18" s="26"/>
      <c r="L18" s="26"/>
      <c r="M18" s="27"/>
      <c r="N18" s="27"/>
      <c r="O18" s="27"/>
      <c r="P18" s="27"/>
      <c r="Q18" s="26"/>
      <c r="R18" s="26"/>
      <c r="S18" s="26"/>
      <c r="T18" s="26"/>
      <c r="U18" s="26"/>
      <c r="V18" s="26"/>
      <c r="W18" s="26"/>
      <c r="X18" s="8"/>
      <c r="Y18" s="8"/>
      <c r="Z18" s="8"/>
      <c r="AA18" s="50"/>
      <c r="AB18" s="51"/>
      <c r="AC18" s="51"/>
      <c r="AD18" s="51"/>
      <c r="AE18" s="52"/>
      <c r="AF18" s="53"/>
      <c r="AG18" s="49"/>
      <c r="AH18" s="49"/>
      <c r="AI18" s="49"/>
      <c r="AJ18" s="49"/>
      <c r="AK18" s="49"/>
      <c r="AL18" s="49"/>
      <c r="AM18" s="49"/>
      <c r="AN18" s="49"/>
      <c r="AO18" s="70"/>
    </row>
    <row r="19" spans="1:41" s="71" customFormat="1" ht="20.149999999999999" customHeight="1">
      <c r="A19" s="6"/>
      <c r="B19" s="25"/>
      <c r="C19" s="6"/>
      <c r="D19" s="6"/>
      <c r="E19" s="6"/>
      <c r="F19" s="6"/>
      <c r="G19" s="26"/>
      <c r="H19" s="26"/>
      <c r="I19" s="26"/>
      <c r="J19" s="6"/>
      <c r="K19" s="26"/>
      <c r="L19" s="26"/>
      <c r="M19" s="27"/>
      <c r="N19" s="27"/>
      <c r="O19" s="27"/>
      <c r="P19" s="27"/>
      <c r="Q19" s="26"/>
      <c r="R19" s="26"/>
      <c r="S19" s="26"/>
      <c r="T19" s="26"/>
      <c r="U19" s="26"/>
      <c r="V19" s="26"/>
      <c r="W19" s="26"/>
      <c r="X19" s="8"/>
      <c r="Y19" s="8"/>
      <c r="Z19" s="8"/>
      <c r="AA19" s="50"/>
      <c r="AB19" s="51"/>
      <c r="AC19" s="51"/>
      <c r="AD19" s="51"/>
      <c r="AE19" s="52"/>
      <c r="AF19" s="53"/>
      <c r="AG19" s="49"/>
      <c r="AH19" s="49"/>
      <c r="AI19" s="49"/>
      <c r="AJ19" s="49"/>
      <c r="AK19" s="49"/>
      <c r="AL19" s="49"/>
      <c r="AM19" s="49"/>
      <c r="AN19" s="49"/>
      <c r="AO19" s="49"/>
    </row>
    <row r="20" spans="1:41" s="71" customFormat="1" ht="20.149999999999999" customHeight="1">
      <c r="A20" s="6"/>
      <c r="B20" s="25"/>
      <c r="C20" s="6"/>
      <c r="D20" s="6"/>
      <c r="E20" s="6"/>
      <c r="F20" s="6"/>
      <c r="G20" s="26"/>
      <c r="H20" s="26"/>
      <c r="I20" s="26"/>
      <c r="J20" s="6"/>
      <c r="K20" s="26"/>
      <c r="L20" s="26"/>
      <c r="M20" s="27"/>
      <c r="N20" s="27"/>
      <c r="O20" s="27"/>
      <c r="P20" s="27"/>
      <c r="Q20" s="26"/>
      <c r="R20" s="26"/>
      <c r="S20" s="26"/>
      <c r="T20" s="26"/>
      <c r="U20" s="26"/>
      <c r="V20" s="26"/>
      <c r="W20" s="26"/>
      <c r="X20" s="8"/>
      <c r="Y20" s="8"/>
      <c r="Z20" s="8"/>
      <c r="AA20" s="50"/>
      <c r="AB20" s="51"/>
      <c r="AC20" s="51"/>
      <c r="AD20" s="51"/>
      <c r="AE20" s="52"/>
      <c r="AF20" s="53"/>
      <c r="AG20" s="49"/>
      <c r="AH20" s="49"/>
      <c r="AI20" s="49"/>
      <c r="AJ20" s="49"/>
      <c r="AK20" s="49"/>
      <c r="AL20" s="49"/>
      <c r="AM20" s="49"/>
      <c r="AN20" s="49"/>
      <c r="AO20" s="49"/>
    </row>
    <row r="21" spans="1:41" s="71" customFormat="1" ht="20.149999999999999" customHeight="1">
      <c r="A21" s="6"/>
      <c r="B21" s="25"/>
      <c r="C21" s="6"/>
      <c r="D21" s="6"/>
      <c r="E21" s="6"/>
      <c r="F21" s="6"/>
      <c r="G21" s="26"/>
      <c r="H21" s="26"/>
      <c r="I21" s="26"/>
      <c r="J21" s="6"/>
      <c r="K21" s="26"/>
      <c r="L21" s="26"/>
      <c r="M21" s="27"/>
      <c r="N21" s="27"/>
      <c r="O21" s="27"/>
      <c r="P21" s="27"/>
      <c r="Q21" s="26"/>
      <c r="R21" s="26"/>
      <c r="S21" s="26"/>
      <c r="T21" s="26"/>
      <c r="U21" s="26"/>
      <c r="V21" s="26"/>
      <c r="W21" s="26"/>
      <c r="X21" s="8"/>
      <c r="Y21" s="8"/>
      <c r="Z21" s="8"/>
      <c r="AA21" s="50"/>
      <c r="AB21" s="51"/>
      <c r="AC21" s="51"/>
      <c r="AD21" s="51"/>
      <c r="AE21" s="52"/>
      <c r="AF21" s="53"/>
      <c r="AG21" s="49"/>
      <c r="AH21" s="49"/>
      <c r="AI21" s="49"/>
      <c r="AJ21" s="49"/>
      <c r="AK21" s="49"/>
      <c r="AL21" s="49"/>
      <c r="AM21" s="49"/>
      <c r="AN21" s="49"/>
      <c r="AO21" s="49"/>
    </row>
    <row r="22" spans="1:41" s="71" customFormat="1" ht="20.149999999999999" customHeight="1">
      <c r="A22" s="6"/>
      <c r="B22" s="25"/>
      <c r="C22" s="6"/>
      <c r="D22" s="6"/>
      <c r="E22" s="6"/>
      <c r="F22" s="6"/>
      <c r="G22" s="26"/>
      <c r="H22" s="26"/>
      <c r="I22" s="26"/>
      <c r="J22" s="6"/>
      <c r="K22" s="26"/>
      <c r="L22" s="26"/>
      <c r="M22" s="27"/>
      <c r="N22" s="27"/>
      <c r="O22" s="27"/>
      <c r="P22" s="27"/>
      <c r="Q22" s="26"/>
      <c r="R22" s="26"/>
      <c r="S22" s="26"/>
      <c r="T22" s="26"/>
      <c r="U22" s="26"/>
      <c r="V22" s="26"/>
      <c r="W22" s="26"/>
      <c r="X22" s="8"/>
      <c r="Y22" s="8"/>
      <c r="Z22" s="8"/>
      <c r="AA22" s="50"/>
      <c r="AB22" s="51"/>
      <c r="AC22" s="51"/>
      <c r="AD22" s="51"/>
      <c r="AE22" s="52"/>
      <c r="AF22" s="53"/>
      <c r="AG22" s="49"/>
      <c r="AH22" s="49"/>
      <c r="AI22" s="49"/>
      <c r="AJ22" s="49"/>
      <c r="AK22" s="49"/>
      <c r="AL22" s="49"/>
      <c r="AM22" s="49"/>
      <c r="AN22" s="49"/>
      <c r="AO22" s="49"/>
    </row>
    <row r="23" spans="1:41" s="71" customFormat="1" ht="20.149999999999999" customHeight="1">
      <c r="A23" s="6"/>
      <c r="B23" s="25"/>
      <c r="C23" s="6"/>
      <c r="D23" s="6"/>
      <c r="E23" s="6"/>
      <c r="F23" s="6"/>
      <c r="G23" s="26"/>
      <c r="H23" s="26"/>
      <c r="I23" s="26"/>
      <c r="J23" s="6"/>
      <c r="K23" s="26"/>
      <c r="L23" s="26"/>
      <c r="M23" s="27"/>
      <c r="N23" s="27"/>
      <c r="O23" s="27"/>
      <c r="P23" s="27"/>
      <c r="Q23" s="26"/>
      <c r="R23" s="26"/>
      <c r="S23" s="26"/>
      <c r="T23" s="26"/>
      <c r="U23" s="26"/>
      <c r="V23" s="26"/>
      <c r="W23" s="26"/>
      <c r="X23" s="8"/>
      <c r="Y23" s="8"/>
      <c r="Z23" s="8"/>
      <c r="AA23" s="50"/>
      <c r="AB23" s="51"/>
      <c r="AC23" s="51"/>
      <c r="AD23" s="51"/>
      <c r="AE23" s="52"/>
      <c r="AF23" s="53"/>
      <c r="AG23" s="49"/>
      <c r="AH23" s="49"/>
      <c r="AI23" s="49"/>
      <c r="AJ23" s="49"/>
      <c r="AK23" s="49"/>
      <c r="AL23" s="49"/>
      <c r="AM23" s="49"/>
      <c r="AN23" s="49"/>
      <c r="AO23" s="49"/>
    </row>
    <row r="24" spans="1:41" s="71" customFormat="1" ht="20.149999999999999" customHeight="1">
      <c r="A24" s="6"/>
      <c r="B24" s="25"/>
      <c r="C24" s="6"/>
      <c r="D24" s="6"/>
      <c r="E24" s="6"/>
      <c r="F24" s="6"/>
      <c r="G24" s="26"/>
      <c r="H24" s="26"/>
      <c r="I24" s="26"/>
      <c r="J24" s="6"/>
      <c r="K24" s="26"/>
      <c r="L24" s="26"/>
      <c r="M24" s="27"/>
      <c r="N24" s="27"/>
      <c r="O24" s="27"/>
      <c r="P24" s="27"/>
      <c r="Q24" s="26"/>
      <c r="R24" s="26"/>
      <c r="S24" s="26"/>
      <c r="T24" s="26"/>
      <c r="U24" s="26"/>
      <c r="V24" s="26"/>
      <c r="W24" s="26"/>
      <c r="X24" s="8"/>
      <c r="Y24" s="8"/>
      <c r="Z24" s="8"/>
      <c r="AA24" s="50"/>
      <c r="AB24" s="51"/>
      <c r="AC24" s="51"/>
      <c r="AD24" s="51"/>
      <c r="AE24" s="52"/>
      <c r="AF24" s="53"/>
      <c r="AG24" s="49"/>
      <c r="AH24" s="49"/>
      <c r="AI24" s="49"/>
      <c r="AJ24" s="49"/>
      <c r="AK24" s="49"/>
      <c r="AL24" s="49"/>
      <c r="AM24" s="49"/>
      <c r="AN24" s="49"/>
      <c r="AO24" s="49"/>
    </row>
    <row r="25" spans="1:41" s="71" customFormat="1" ht="20.149999999999999" customHeight="1">
      <c r="A25" s="6"/>
      <c r="B25" s="25"/>
      <c r="C25" s="6"/>
      <c r="D25" s="6"/>
      <c r="E25" s="6"/>
      <c r="F25" s="6"/>
      <c r="G25" s="26"/>
      <c r="H25" s="26"/>
      <c r="I25" s="26"/>
      <c r="J25" s="6"/>
      <c r="K25" s="26"/>
      <c r="L25" s="26"/>
      <c r="M25" s="27"/>
      <c r="N25" s="27"/>
      <c r="O25" s="27"/>
      <c r="P25" s="27"/>
      <c r="Q25" s="26"/>
      <c r="R25" s="26"/>
      <c r="S25" s="26"/>
      <c r="T25" s="26"/>
      <c r="U25" s="26"/>
      <c r="V25" s="26"/>
      <c r="W25" s="26"/>
      <c r="X25" s="8"/>
      <c r="Y25" s="8"/>
      <c r="Z25" s="8"/>
      <c r="AA25" s="50"/>
      <c r="AB25" s="51"/>
      <c r="AC25" s="51"/>
      <c r="AD25" s="51"/>
      <c r="AE25" s="52"/>
      <c r="AF25" s="53"/>
      <c r="AG25" s="49"/>
      <c r="AH25" s="49"/>
      <c r="AI25" s="49"/>
      <c r="AJ25" s="49"/>
      <c r="AK25" s="49"/>
      <c r="AL25" s="49"/>
      <c r="AM25" s="49"/>
      <c r="AN25" s="49"/>
      <c r="AO25" s="49"/>
    </row>
    <row r="26" spans="1:41" s="71" customFormat="1">
      <c r="A26" s="6"/>
      <c r="B26" s="25"/>
      <c r="C26" s="6"/>
      <c r="D26" s="6"/>
      <c r="E26" s="6"/>
      <c r="F26" s="6"/>
      <c r="G26" s="26"/>
      <c r="H26" s="26"/>
      <c r="I26" s="26"/>
      <c r="J26" s="6"/>
      <c r="K26" s="26"/>
      <c r="L26" s="26"/>
      <c r="M26" s="27"/>
      <c r="N26" s="27"/>
      <c r="O26" s="27"/>
      <c r="P26" s="27"/>
      <c r="Q26" s="26"/>
      <c r="R26" s="26"/>
      <c r="S26" s="26"/>
      <c r="T26" s="26"/>
      <c r="U26" s="26"/>
      <c r="V26" s="26"/>
      <c r="W26" s="26"/>
      <c r="X26" s="8"/>
      <c r="Y26" s="8"/>
      <c r="Z26" s="8"/>
      <c r="AA26" s="50"/>
      <c r="AB26" s="51"/>
      <c r="AC26" s="51"/>
      <c r="AD26" s="51"/>
      <c r="AE26" s="52"/>
      <c r="AF26" s="53"/>
      <c r="AG26" s="49"/>
      <c r="AH26" s="49"/>
      <c r="AI26" s="49"/>
      <c r="AJ26" s="49"/>
      <c r="AK26" s="49"/>
      <c r="AL26" s="49"/>
      <c r="AM26" s="49"/>
      <c r="AN26" s="49"/>
      <c r="AO26" s="49"/>
    </row>
    <row r="27" spans="1:41" s="71" customFormat="1">
      <c r="A27" s="6"/>
      <c r="B27" s="25"/>
      <c r="C27" s="6"/>
      <c r="D27" s="6"/>
      <c r="E27" s="6"/>
      <c r="F27" s="6"/>
      <c r="G27" s="26"/>
      <c r="H27" s="26"/>
      <c r="I27" s="26"/>
      <c r="J27" s="6"/>
      <c r="K27" s="26"/>
      <c r="L27" s="26"/>
      <c r="M27" s="27"/>
      <c r="N27" s="27"/>
      <c r="O27" s="27"/>
      <c r="P27" s="27"/>
      <c r="Q27" s="26"/>
      <c r="R27" s="26"/>
      <c r="S27" s="26"/>
      <c r="T27" s="26"/>
      <c r="U27" s="26"/>
      <c r="V27" s="26"/>
      <c r="W27" s="26"/>
      <c r="X27" s="8"/>
      <c r="Y27" s="8"/>
      <c r="Z27" s="8"/>
      <c r="AA27" s="50"/>
      <c r="AB27" s="51"/>
      <c r="AC27" s="51"/>
      <c r="AD27" s="51"/>
      <c r="AE27" s="52"/>
      <c r="AF27" s="53"/>
      <c r="AG27" s="49"/>
      <c r="AH27" s="49"/>
      <c r="AI27" s="49"/>
      <c r="AJ27" s="49"/>
      <c r="AK27" s="49"/>
      <c r="AL27" s="49"/>
      <c r="AM27" s="49"/>
      <c r="AN27" s="49"/>
      <c r="AO27" s="49"/>
    </row>
    <row r="28" spans="1:41" s="71" customFormat="1">
      <c r="A28" s="6"/>
      <c r="B28" s="25"/>
      <c r="C28" s="6"/>
      <c r="D28" s="6"/>
      <c r="E28" s="6"/>
      <c r="F28" s="6"/>
      <c r="G28" s="26"/>
      <c r="H28" s="26"/>
      <c r="I28" s="26"/>
      <c r="J28" s="6"/>
      <c r="K28" s="26"/>
      <c r="L28" s="26"/>
      <c r="M28" s="27"/>
      <c r="N28" s="27"/>
      <c r="O28" s="27"/>
      <c r="P28" s="27"/>
      <c r="Q28" s="26"/>
      <c r="R28" s="26"/>
      <c r="S28" s="26"/>
      <c r="T28" s="26"/>
      <c r="U28" s="26"/>
      <c r="V28" s="26"/>
      <c r="W28" s="26"/>
      <c r="X28" s="8"/>
      <c r="Y28" s="8"/>
      <c r="Z28" s="8"/>
      <c r="AA28" s="50"/>
      <c r="AB28" s="51"/>
      <c r="AC28" s="51"/>
      <c r="AD28" s="51"/>
      <c r="AE28" s="52"/>
      <c r="AF28" s="53"/>
      <c r="AG28" s="49"/>
      <c r="AH28" s="49"/>
      <c r="AI28" s="49"/>
      <c r="AJ28" s="49"/>
      <c r="AK28" s="49"/>
      <c r="AL28" s="49"/>
      <c r="AM28" s="49"/>
      <c r="AN28" s="49"/>
      <c r="AO28" s="49"/>
    </row>
    <row r="29" spans="1:41" s="71" customFormat="1">
      <c r="A29" s="6"/>
      <c r="B29" s="25"/>
      <c r="C29" s="6"/>
      <c r="D29" s="6"/>
      <c r="E29" s="6"/>
      <c r="F29" s="6"/>
      <c r="G29" s="26"/>
      <c r="H29" s="26"/>
      <c r="I29" s="26"/>
      <c r="J29" s="6"/>
      <c r="K29" s="26"/>
      <c r="L29" s="26"/>
      <c r="M29" s="27"/>
      <c r="N29" s="27"/>
      <c r="O29" s="27"/>
      <c r="P29" s="27"/>
      <c r="Q29" s="26"/>
      <c r="R29" s="26"/>
      <c r="S29" s="26"/>
      <c r="T29" s="26"/>
      <c r="U29" s="26"/>
      <c r="V29" s="26"/>
      <c r="W29" s="26"/>
      <c r="X29" s="8"/>
      <c r="Y29" s="8"/>
      <c r="Z29" s="8"/>
      <c r="AA29" s="50"/>
      <c r="AB29" s="51"/>
      <c r="AC29" s="51"/>
      <c r="AD29" s="51"/>
      <c r="AE29" s="52"/>
      <c r="AF29" s="53"/>
      <c r="AG29" s="49"/>
      <c r="AH29" s="49"/>
      <c r="AI29" s="49"/>
      <c r="AJ29" s="49"/>
      <c r="AK29" s="49"/>
      <c r="AL29" s="49"/>
      <c r="AM29" s="49"/>
      <c r="AN29" s="49"/>
      <c r="AO29" s="49"/>
    </row>
    <row r="30" spans="1:41" s="71" customFormat="1">
      <c r="A30" s="6"/>
      <c r="B30" s="25"/>
      <c r="C30" s="6"/>
      <c r="D30" s="6"/>
      <c r="E30" s="6"/>
      <c r="F30" s="6"/>
      <c r="G30" s="26"/>
      <c r="H30" s="26"/>
      <c r="I30" s="26"/>
      <c r="J30" s="6"/>
      <c r="K30" s="26"/>
      <c r="L30" s="26"/>
      <c r="M30" s="27"/>
      <c r="N30" s="27"/>
      <c r="O30" s="27"/>
      <c r="P30" s="27"/>
      <c r="Q30" s="26"/>
      <c r="R30" s="26"/>
      <c r="S30" s="26"/>
      <c r="T30" s="26"/>
      <c r="U30" s="26"/>
      <c r="V30" s="26"/>
      <c r="W30" s="26"/>
      <c r="X30" s="8"/>
      <c r="Y30" s="8"/>
      <c r="Z30" s="8"/>
      <c r="AA30" s="50"/>
      <c r="AB30" s="51"/>
      <c r="AC30" s="51"/>
      <c r="AD30" s="51"/>
      <c r="AE30" s="52"/>
      <c r="AF30" s="53"/>
      <c r="AG30" s="49"/>
      <c r="AH30" s="49"/>
      <c r="AI30" s="49"/>
      <c r="AJ30" s="49"/>
      <c r="AK30" s="49"/>
      <c r="AL30" s="49"/>
      <c r="AM30" s="49"/>
      <c r="AN30" s="49"/>
      <c r="AO30" s="49"/>
    </row>
    <row r="31" spans="1:41" s="71" customFormat="1">
      <c r="A31" s="6"/>
      <c r="B31" s="25"/>
      <c r="C31" s="6"/>
      <c r="D31" s="6"/>
      <c r="E31" s="6"/>
      <c r="F31" s="6"/>
      <c r="G31" s="26"/>
      <c r="H31" s="26"/>
      <c r="I31" s="26"/>
      <c r="J31" s="6"/>
      <c r="K31" s="26"/>
      <c r="L31" s="26"/>
      <c r="M31" s="27"/>
      <c r="N31" s="27"/>
      <c r="O31" s="27"/>
      <c r="P31" s="27"/>
      <c r="Q31" s="26"/>
      <c r="R31" s="26"/>
      <c r="S31" s="26"/>
      <c r="T31" s="26"/>
      <c r="U31" s="26"/>
      <c r="V31" s="26"/>
      <c r="W31" s="26"/>
      <c r="X31" s="8"/>
      <c r="Y31" s="8"/>
      <c r="Z31" s="8"/>
      <c r="AA31" s="50"/>
      <c r="AB31" s="51"/>
      <c r="AC31" s="51"/>
      <c r="AD31" s="51"/>
      <c r="AE31" s="52"/>
      <c r="AF31" s="53"/>
      <c r="AG31" s="49"/>
      <c r="AH31" s="49"/>
      <c r="AI31" s="49"/>
      <c r="AJ31" s="49"/>
      <c r="AK31" s="49"/>
      <c r="AL31" s="49"/>
      <c r="AM31" s="49"/>
      <c r="AN31" s="49"/>
      <c r="AO31" s="49"/>
    </row>
    <row r="32" spans="1:41" s="71" customFormat="1">
      <c r="A32" s="6"/>
      <c r="B32" s="25"/>
      <c r="C32" s="6"/>
      <c r="D32" s="6"/>
      <c r="E32" s="6"/>
      <c r="F32" s="6"/>
      <c r="G32" s="26"/>
      <c r="H32" s="26"/>
      <c r="I32" s="26"/>
      <c r="J32" s="6"/>
      <c r="K32" s="26"/>
      <c r="L32" s="26"/>
      <c r="M32" s="27"/>
      <c r="N32" s="27"/>
      <c r="O32" s="27"/>
      <c r="P32" s="27"/>
      <c r="Q32" s="26"/>
      <c r="R32" s="26"/>
      <c r="S32" s="26"/>
      <c r="T32" s="26"/>
      <c r="U32" s="26"/>
      <c r="V32" s="26"/>
      <c r="W32" s="26"/>
      <c r="X32" s="8"/>
      <c r="Y32" s="8"/>
      <c r="Z32" s="8"/>
      <c r="AA32" s="50"/>
      <c r="AB32" s="51"/>
      <c r="AC32" s="51"/>
      <c r="AD32" s="51"/>
      <c r="AE32" s="52"/>
      <c r="AF32" s="53"/>
      <c r="AG32" s="49"/>
      <c r="AH32" s="49"/>
      <c r="AI32" s="49"/>
      <c r="AJ32" s="49"/>
      <c r="AK32" s="49"/>
      <c r="AL32" s="49"/>
      <c r="AM32" s="49"/>
      <c r="AN32" s="49"/>
      <c r="AO32" s="49"/>
    </row>
    <row r="33" spans="1:41" s="71" customFormat="1">
      <c r="A33" s="6"/>
      <c r="B33" s="25"/>
      <c r="C33" s="6"/>
      <c r="D33" s="6"/>
      <c r="E33" s="6"/>
      <c r="F33" s="6"/>
      <c r="G33" s="26"/>
      <c r="H33" s="26"/>
      <c r="I33" s="26"/>
      <c r="J33" s="6"/>
      <c r="K33" s="26"/>
      <c r="L33" s="26"/>
      <c r="M33" s="27"/>
      <c r="N33" s="27"/>
      <c r="O33" s="27"/>
      <c r="P33" s="27"/>
      <c r="Q33" s="26"/>
      <c r="R33" s="26"/>
      <c r="S33" s="26"/>
      <c r="T33" s="26"/>
      <c r="U33" s="26"/>
      <c r="V33" s="26"/>
      <c r="W33" s="26"/>
      <c r="X33" s="8"/>
      <c r="Y33" s="8"/>
      <c r="Z33" s="8"/>
      <c r="AA33" s="50"/>
      <c r="AB33" s="51"/>
      <c r="AC33" s="51"/>
      <c r="AD33" s="51"/>
      <c r="AE33" s="52"/>
      <c r="AF33" s="53"/>
      <c r="AG33" s="49"/>
      <c r="AH33" s="49"/>
      <c r="AI33" s="49"/>
      <c r="AJ33" s="49"/>
      <c r="AK33" s="49"/>
      <c r="AL33" s="49"/>
      <c r="AM33" s="49"/>
      <c r="AN33" s="49"/>
      <c r="AO33" s="49"/>
    </row>
    <row r="34" spans="1:41" s="71" customFormat="1">
      <c r="A34" s="6"/>
      <c r="B34" s="25"/>
      <c r="C34" s="6"/>
      <c r="D34" s="6"/>
      <c r="E34" s="6"/>
      <c r="F34" s="6"/>
      <c r="G34" s="26"/>
      <c r="H34" s="26"/>
      <c r="I34" s="26"/>
      <c r="J34" s="6"/>
      <c r="K34" s="26"/>
      <c r="L34" s="26"/>
      <c r="M34" s="27"/>
      <c r="N34" s="27"/>
      <c r="O34" s="27"/>
      <c r="P34" s="27"/>
      <c r="Q34" s="26"/>
      <c r="R34" s="26"/>
      <c r="S34" s="26"/>
      <c r="T34" s="26"/>
      <c r="U34" s="26"/>
      <c r="V34" s="26"/>
      <c r="W34" s="26"/>
      <c r="X34" s="8"/>
      <c r="Y34" s="8"/>
      <c r="Z34" s="8"/>
      <c r="AA34" s="50"/>
      <c r="AB34" s="51"/>
      <c r="AC34" s="51"/>
      <c r="AD34" s="51"/>
      <c r="AE34" s="52"/>
      <c r="AF34" s="53"/>
      <c r="AG34" s="49"/>
      <c r="AH34" s="49"/>
      <c r="AI34" s="49"/>
      <c r="AJ34" s="49"/>
      <c r="AK34" s="49"/>
      <c r="AL34" s="49"/>
      <c r="AM34" s="49"/>
      <c r="AN34" s="49"/>
      <c r="AO34" s="49"/>
    </row>
    <row r="35" spans="1:41" s="71" customFormat="1">
      <c r="A35" s="6"/>
      <c r="B35" s="25"/>
      <c r="C35" s="6"/>
      <c r="D35" s="6"/>
      <c r="E35" s="6"/>
      <c r="F35" s="6"/>
      <c r="G35" s="26"/>
      <c r="H35" s="26"/>
      <c r="I35" s="26"/>
      <c r="J35" s="6"/>
      <c r="K35" s="26"/>
      <c r="L35" s="26"/>
      <c r="M35" s="27"/>
      <c r="N35" s="27"/>
      <c r="O35" s="27"/>
      <c r="P35" s="27"/>
      <c r="Q35" s="26"/>
      <c r="R35" s="26"/>
      <c r="S35" s="26"/>
      <c r="T35" s="26"/>
      <c r="U35" s="26"/>
      <c r="V35" s="26"/>
      <c r="W35" s="26"/>
      <c r="X35" s="8"/>
      <c r="Y35" s="8"/>
      <c r="Z35" s="8"/>
      <c r="AA35" s="50"/>
      <c r="AB35" s="51"/>
      <c r="AC35" s="51"/>
      <c r="AD35" s="51"/>
      <c r="AE35" s="52"/>
      <c r="AF35" s="53"/>
      <c r="AG35" s="49"/>
      <c r="AH35" s="49"/>
      <c r="AI35" s="49"/>
      <c r="AJ35" s="49"/>
      <c r="AK35" s="49"/>
      <c r="AL35" s="49"/>
      <c r="AM35" s="49"/>
      <c r="AN35" s="49"/>
      <c r="AO35" s="49"/>
    </row>
    <row r="36" spans="1:41" s="71" customFormat="1">
      <c r="A36" s="6"/>
      <c r="B36" s="25"/>
      <c r="C36" s="6"/>
      <c r="D36" s="6"/>
      <c r="E36" s="6"/>
      <c r="F36" s="6"/>
      <c r="G36" s="26"/>
      <c r="H36" s="26"/>
      <c r="I36" s="26"/>
      <c r="J36" s="6"/>
      <c r="K36" s="26"/>
      <c r="L36" s="26"/>
      <c r="M36" s="27"/>
      <c r="N36" s="27"/>
      <c r="O36" s="27"/>
      <c r="P36" s="27"/>
      <c r="Q36" s="26"/>
      <c r="R36" s="26"/>
      <c r="S36" s="26"/>
      <c r="T36" s="26"/>
      <c r="U36" s="26"/>
      <c r="V36" s="26"/>
      <c r="W36" s="26"/>
      <c r="X36" s="8"/>
      <c r="Y36" s="8"/>
      <c r="Z36" s="8"/>
      <c r="AA36" s="50"/>
      <c r="AB36" s="51"/>
      <c r="AC36" s="51"/>
      <c r="AD36" s="51"/>
      <c r="AE36" s="52"/>
      <c r="AF36" s="53"/>
      <c r="AG36" s="49"/>
      <c r="AH36" s="49"/>
      <c r="AI36" s="49"/>
      <c r="AJ36" s="49"/>
      <c r="AK36" s="49"/>
      <c r="AL36" s="49"/>
      <c r="AM36" s="49"/>
      <c r="AN36" s="49"/>
      <c r="AO36" s="49"/>
    </row>
    <row r="37" spans="1:41" s="71" customFormat="1">
      <c r="A37" s="6"/>
      <c r="B37" s="25"/>
      <c r="C37" s="6"/>
      <c r="D37" s="6"/>
      <c r="E37" s="6"/>
      <c r="F37" s="6"/>
      <c r="G37" s="26"/>
      <c r="H37" s="26"/>
      <c r="I37" s="26"/>
      <c r="J37" s="6"/>
      <c r="K37" s="26"/>
      <c r="L37" s="26"/>
      <c r="M37" s="27"/>
      <c r="N37" s="27"/>
      <c r="O37" s="27"/>
      <c r="P37" s="27"/>
      <c r="Q37" s="26"/>
      <c r="R37" s="26"/>
      <c r="S37" s="26"/>
      <c r="T37" s="26"/>
      <c r="U37" s="26"/>
      <c r="V37" s="26"/>
      <c r="W37" s="26"/>
      <c r="X37" s="8"/>
      <c r="Y37" s="8"/>
      <c r="Z37" s="8"/>
      <c r="AA37" s="50"/>
      <c r="AB37" s="51"/>
      <c r="AC37" s="51"/>
      <c r="AD37" s="51"/>
      <c r="AE37" s="52"/>
      <c r="AF37" s="53"/>
      <c r="AG37" s="49"/>
      <c r="AH37" s="49"/>
      <c r="AI37" s="49"/>
      <c r="AJ37" s="49"/>
      <c r="AK37" s="49"/>
      <c r="AL37" s="49"/>
      <c r="AM37" s="49"/>
      <c r="AN37" s="49"/>
      <c r="AO37" s="49"/>
    </row>
    <row r="38" spans="1:41" s="71" customFormat="1">
      <c r="A38" s="6"/>
      <c r="B38" s="25"/>
      <c r="C38" s="6"/>
      <c r="D38" s="6"/>
      <c r="E38" s="6"/>
      <c r="F38" s="6"/>
      <c r="G38" s="26"/>
      <c r="H38" s="26"/>
      <c r="I38" s="26"/>
      <c r="J38" s="6"/>
      <c r="K38" s="26"/>
      <c r="L38" s="26"/>
      <c r="M38" s="27"/>
      <c r="N38" s="27"/>
      <c r="O38" s="27"/>
      <c r="P38" s="27"/>
      <c r="Q38" s="26"/>
      <c r="R38" s="26"/>
      <c r="S38" s="26"/>
      <c r="T38" s="26"/>
      <c r="U38" s="26"/>
      <c r="V38" s="26"/>
      <c r="W38" s="26"/>
      <c r="X38" s="8"/>
      <c r="Y38" s="8"/>
      <c r="Z38" s="8"/>
      <c r="AA38" s="50"/>
      <c r="AB38" s="51"/>
      <c r="AC38" s="51"/>
      <c r="AD38" s="51"/>
      <c r="AE38" s="52"/>
      <c r="AF38" s="53"/>
      <c r="AG38" s="49"/>
      <c r="AH38" s="49"/>
      <c r="AI38" s="49"/>
      <c r="AJ38" s="49"/>
      <c r="AK38" s="49"/>
      <c r="AL38" s="49"/>
      <c r="AM38" s="49"/>
      <c r="AN38" s="49"/>
      <c r="AO38" s="49"/>
    </row>
    <row r="39" spans="1:41" s="71" customFormat="1">
      <c r="A39" s="6"/>
      <c r="B39" s="25"/>
      <c r="C39" s="6"/>
      <c r="D39" s="6"/>
      <c r="E39" s="6"/>
      <c r="F39" s="6"/>
      <c r="G39" s="26"/>
      <c r="H39" s="26"/>
      <c r="I39" s="26"/>
      <c r="J39" s="6"/>
      <c r="K39" s="26"/>
      <c r="L39" s="26"/>
      <c r="M39" s="27"/>
      <c r="N39" s="27"/>
      <c r="O39" s="27"/>
      <c r="P39" s="27"/>
      <c r="Q39" s="26"/>
      <c r="R39" s="26"/>
      <c r="S39" s="26"/>
      <c r="T39" s="26"/>
      <c r="U39" s="26"/>
      <c r="V39" s="26"/>
      <c r="W39" s="26"/>
      <c r="X39" s="8"/>
      <c r="Y39" s="8"/>
      <c r="Z39" s="8"/>
      <c r="AA39" s="50"/>
      <c r="AB39" s="51"/>
      <c r="AC39" s="51"/>
      <c r="AD39" s="51"/>
      <c r="AE39" s="52"/>
      <c r="AF39" s="53"/>
      <c r="AG39" s="49"/>
      <c r="AH39" s="49"/>
      <c r="AI39" s="49"/>
      <c r="AJ39" s="49"/>
      <c r="AK39" s="49"/>
      <c r="AL39" s="49"/>
      <c r="AM39" s="49"/>
      <c r="AN39" s="49"/>
      <c r="AO39" s="49"/>
    </row>
    <row r="40" spans="1:41" s="71" customFormat="1">
      <c r="A40" s="6"/>
      <c r="B40" s="25"/>
      <c r="C40" s="6"/>
      <c r="D40" s="6"/>
      <c r="E40" s="6"/>
      <c r="F40" s="6"/>
      <c r="G40" s="26"/>
      <c r="H40" s="26"/>
      <c r="I40" s="26"/>
      <c r="J40" s="6"/>
      <c r="K40" s="26"/>
      <c r="L40" s="26"/>
      <c r="M40" s="27"/>
      <c r="N40" s="27"/>
      <c r="O40" s="27"/>
      <c r="P40" s="27"/>
      <c r="Q40" s="26"/>
      <c r="R40" s="26"/>
      <c r="S40" s="26"/>
      <c r="T40" s="26"/>
      <c r="U40" s="26"/>
      <c r="V40" s="26"/>
      <c r="W40" s="26"/>
      <c r="X40" s="8"/>
      <c r="Y40" s="8"/>
      <c r="Z40" s="8"/>
      <c r="AA40" s="50"/>
      <c r="AB40" s="51"/>
      <c r="AC40" s="51"/>
      <c r="AD40" s="51"/>
      <c r="AE40" s="52"/>
      <c r="AF40" s="53"/>
      <c r="AG40" s="49"/>
      <c r="AH40" s="49"/>
      <c r="AI40" s="49"/>
      <c r="AJ40" s="49"/>
      <c r="AK40" s="49"/>
      <c r="AL40" s="49"/>
      <c r="AM40" s="49"/>
      <c r="AN40" s="49"/>
      <c r="AO40" s="49"/>
    </row>
    <row r="41" spans="1:41" s="71" customFormat="1">
      <c r="A41" s="6"/>
      <c r="B41" s="25"/>
      <c r="C41" s="6"/>
      <c r="D41" s="6"/>
      <c r="E41" s="6"/>
      <c r="F41" s="6"/>
      <c r="G41" s="26"/>
      <c r="H41" s="26"/>
      <c r="I41" s="26"/>
      <c r="J41" s="6"/>
      <c r="K41" s="26"/>
      <c r="L41" s="26"/>
      <c r="M41" s="27"/>
      <c r="N41" s="27"/>
      <c r="O41" s="27"/>
      <c r="P41" s="27"/>
      <c r="Q41" s="26"/>
      <c r="R41" s="26"/>
      <c r="S41" s="26"/>
      <c r="T41" s="26"/>
      <c r="U41" s="26"/>
      <c r="V41" s="26"/>
      <c r="W41" s="26"/>
      <c r="X41" s="8"/>
      <c r="Y41" s="8"/>
      <c r="Z41" s="8"/>
      <c r="AA41" s="50"/>
      <c r="AB41" s="51"/>
      <c r="AC41" s="51"/>
      <c r="AD41" s="51"/>
      <c r="AE41" s="52"/>
      <c r="AF41" s="53"/>
      <c r="AG41" s="49"/>
      <c r="AH41" s="49"/>
      <c r="AI41" s="49"/>
      <c r="AJ41" s="49"/>
      <c r="AK41" s="49"/>
      <c r="AL41" s="49"/>
      <c r="AM41" s="49"/>
      <c r="AN41" s="49"/>
      <c r="AO41" s="49"/>
    </row>
    <row r="42" spans="1:41" s="71" customFormat="1">
      <c r="A42" s="6"/>
      <c r="B42" s="25"/>
      <c r="C42" s="6"/>
      <c r="D42" s="6"/>
      <c r="E42" s="6"/>
      <c r="F42" s="6"/>
      <c r="G42" s="26"/>
      <c r="H42" s="26"/>
      <c r="I42" s="26"/>
      <c r="J42" s="6"/>
      <c r="K42" s="26"/>
      <c r="L42" s="26"/>
      <c r="M42" s="27"/>
      <c r="N42" s="27"/>
      <c r="O42" s="27"/>
      <c r="P42" s="27"/>
      <c r="Q42" s="26"/>
      <c r="R42" s="26"/>
      <c r="S42" s="26"/>
      <c r="T42" s="26"/>
      <c r="U42" s="26"/>
      <c r="V42" s="26"/>
      <c r="W42" s="26"/>
      <c r="X42" s="8"/>
      <c r="Y42" s="8"/>
      <c r="Z42" s="8"/>
      <c r="AA42" s="50"/>
      <c r="AB42" s="51"/>
      <c r="AC42" s="51"/>
      <c r="AD42" s="51"/>
      <c r="AE42" s="52"/>
      <c r="AF42" s="53"/>
      <c r="AG42" s="49"/>
      <c r="AH42" s="49"/>
      <c r="AI42" s="49"/>
      <c r="AJ42" s="49"/>
      <c r="AK42" s="49"/>
      <c r="AL42" s="49"/>
      <c r="AM42" s="49"/>
      <c r="AN42" s="49"/>
      <c r="AO42" s="49"/>
    </row>
    <row r="43" spans="1:41" s="71" customFormat="1">
      <c r="A43" s="6"/>
      <c r="B43" s="25"/>
      <c r="C43" s="6"/>
      <c r="D43" s="6"/>
      <c r="E43" s="6"/>
      <c r="F43" s="6"/>
      <c r="G43" s="26"/>
      <c r="H43" s="26"/>
      <c r="I43" s="26"/>
      <c r="J43" s="6"/>
      <c r="K43" s="26"/>
      <c r="L43" s="26"/>
      <c r="M43" s="27"/>
      <c r="N43" s="27"/>
      <c r="O43" s="27"/>
      <c r="P43" s="27"/>
      <c r="Q43" s="26"/>
      <c r="R43" s="26"/>
      <c r="S43" s="26"/>
      <c r="T43" s="26"/>
      <c r="U43" s="26"/>
      <c r="V43" s="26"/>
      <c r="W43" s="26"/>
      <c r="X43" s="8"/>
      <c r="Y43" s="8"/>
      <c r="Z43" s="8"/>
      <c r="AA43" s="50"/>
      <c r="AB43" s="51"/>
      <c r="AC43" s="51"/>
      <c r="AD43" s="51"/>
      <c r="AE43" s="52"/>
      <c r="AF43" s="53"/>
      <c r="AG43" s="49"/>
      <c r="AH43" s="49"/>
      <c r="AI43" s="49"/>
      <c r="AJ43" s="49"/>
      <c r="AK43" s="49"/>
      <c r="AL43" s="49"/>
      <c r="AM43" s="49"/>
      <c r="AN43" s="49"/>
      <c r="AO43" s="49"/>
    </row>
    <row r="44" spans="1:41" s="71" customFormat="1">
      <c r="A44" s="6"/>
      <c r="B44" s="25"/>
      <c r="C44" s="6"/>
      <c r="D44" s="6"/>
      <c r="E44" s="6"/>
      <c r="F44" s="6"/>
      <c r="G44" s="26"/>
      <c r="H44" s="26"/>
      <c r="I44" s="26"/>
      <c r="J44" s="6"/>
      <c r="K44" s="26"/>
      <c r="L44" s="26"/>
      <c r="M44" s="27"/>
      <c r="N44" s="27"/>
      <c r="O44" s="27"/>
      <c r="P44" s="27"/>
      <c r="Q44" s="26"/>
      <c r="R44" s="26"/>
      <c r="S44" s="26"/>
      <c r="T44" s="26"/>
      <c r="U44" s="26"/>
      <c r="V44" s="26"/>
      <c r="W44" s="26"/>
      <c r="X44" s="8"/>
      <c r="Y44" s="8"/>
      <c r="Z44" s="8"/>
      <c r="AA44" s="50"/>
      <c r="AB44" s="51"/>
      <c r="AC44" s="51"/>
      <c r="AD44" s="51"/>
      <c r="AE44" s="52"/>
      <c r="AF44" s="53"/>
      <c r="AG44" s="49"/>
      <c r="AH44" s="49"/>
      <c r="AI44" s="49"/>
      <c r="AJ44" s="49"/>
      <c r="AK44" s="49"/>
      <c r="AL44" s="49"/>
      <c r="AM44" s="49"/>
      <c r="AN44" s="49"/>
      <c r="AO44" s="49"/>
    </row>
    <row r="45" spans="1:41" s="71" customFormat="1">
      <c r="A45" s="6"/>
      <c r="B45" s="25"/>
      <c r="C45" s="6"/>
      <c r="D45" s="6"/>
      <c r="E45" s="6"/>
      <c r="F45" s="6"/>
      <c r="G45" s="26"/>
      <c r="H45" s="26"/>
      <c r="I45" s="26"/>
      <c r="J45" s="6"/>
      <c r="K45" s="26"/>
      <c r="L45" s="26"/>
      <c r="M45" s="27"/>
      <c r="N45" s="27"/>
      <c r="O45" s="27"/>
      <c r="P45" s="27"/>
      <c r="Q45" s="26"/>
      <c r="R45" s="26"/>
      <c r="S45" s="26"/>
      <c r="T45" s="26"/>
      <c r="U45" s="26"/>
      <c r="V45" s="26"/>
      <c r="W45" s="26"/>
      <c r="X45" s="8"/>
      <c r="Y45" s="8"/>
      <c r="Z45" s="8"/>
      <c r="AA45" s="50"/>
      <c r="AB45" s="51"/>
      <c r="AC45" s="51"/>
      <c r="AD45" s="51"/>
      <c r="AE45" s="52"/>
      <c r="AF45" s="53"/>
      <c r="AG45" s="49"/>
      <c r="AH45" s="49"/>
      <c r="AI45" s="49"/>
      <c r="AJ45" s="49"/>
      <c r="AK45" s="49"/>
      <c r="AL45" s="49"/>
      <c r="AM45" s="49"/>
      <c r="AN45" s="49"/>
      <c r="AO45" s="49"/>
    </row>
    <row r="46" spans="1:41" s="71" customFormat="1">
      <c r="A46" s="6"/>
      <c r="B46" s="25"/>
      <c r="C46" s="6"/>
      <c r="D46" s="6"/>
      <c r="E46" s="6"/>
      <c r="F46" s="6"/>
      <c r="G46" s="26"/>
      <c r="H46" s="26"/>
      <c r="I46" s="26"/>
      <c r="J46" s="6"/>
      <c r="K46" s="26"/>
      <c r="L46" s="26"/>
      <c r="M46" s="27"/>
      <c r="N46" s="27"/>
      <c r="O46" s="27"/>
      <c r="P46" s="27"/>
      <c r="Q46" s="26"/>
      <c r="R46" s="26"/>
      <c r="S46" s="26"/>
      <c r="T46" s="26"/>
      <c r="U46" s="26"/>
      <c r="V46" s="26"/>
      <c r="W46" s="26"/>
      <c r="X46" s="8"/>
      <c r="Y46" s="8"/>
      <c r="Z46" s="8"/>
      <c r="AA46" s="50"/>
      <c r="AB46" s="51"/>
      <c r="AC46" s="51"/>
      <c r="AD46" s="51"/>
      <c r="AE46" s="52"/>
      <c r="AF46" s="53"/>
      <c r="AG46" s="49"/>
      <c r="AH46" s="49"/>
      <c r="AI46" s="49"/>
      <c r="AJ46" s="49"/>
      <c r="AK46" s="49"/>
      <c r="AL46" s="49"/>
      <c r="AM46" s="49"/>
      <c r="AN46" s="49"/>
      <c r="AO46" s="49"/>
    </row>
    <row r="47" spans="1:41" s="71" customFormat="1">
      <c r="A47" s="6"/>
      <c r="B47" s="25"/>
      <c r="C47" s="6"/>
      <c r="D47" s="6"/>
      <c r="E47" s="6"/>
      <c r="F47" s="6"/>
      <c r="G47" s="26"/>
      <c r="H47" s="26"/>
      <c r="I47" s="26"/>
      <c r="J47" s="6"/>
      <c r="K47" s="26"/>
      <c r="L47" s="26"/>
      <c r="M47" s="27"/>
      <c r="N47" s="27"/>
      <c r="O47" s="27"/>
      <c r="P47" s="27"/>
      <c r="Q47" s="26"/>
      <c r="R47" s="26"/>
      <c r="S47" s="26"/>
      <c r="T47" s="26"/>
      <c r="U47" s="26"/>
      <c r="V47" s="26"/>
      <c r="W47" s="26"/>
      <c r="X47" s="8"/>
      <c r="Y47" s="8"/>
      <c r="Z47" s="8"/>
      <c r="AA47" s="50"/>
      <c r="AB47" s="51"/>
      <c r="AC47" s="51"/>
      <c r="AD47" s="51"/>
      <c r="AE47" s="52"/>
      <c r="AF47" s="53"/>
      <c r="AG47" s="49"/>
      <c r="AH47" s="49"/>
      <c r="AI47" s="49"/>
      <c r="AJ47" s="49"/>
      <c r="AK47" s="49"/>
      <c r="AL47" s="49"/>
      <c r="AM47" s="49"/>
      <c r="AN47" s="49"/>
      <c r="AO47" s="49"/>
    </row>
    <row r="48" spans="1:41" s="71" customFormat="1">
      <c r="A48" s="6"/>
      <c r="B48" s="25"/>
      <c r="C48" s="6"/>
      <c r="D48" s="6"/>
      <c r="E48" s="6"/>
      <c r="F48" s="6"/>
      <c r="G48" s="26"/>
      <c r="H48" s="26"/>
      <c r="I48" s="26"/>
      <c r="J48" s="6"/>
      <c r="K48" s="26"/>
      <c r="L48" s="26"/>
      <c r="M48" s="27"/>
      <c r="N48" s="27"/>
      <c r="O48" s="27"/>
      <c r="P48" s="27"/>
      <c r="Q48" s="26"/>
      <c r="R48" s="26"/>
      <c r="S48" s="26"/>
      <c r="T48" s="26"/>
      <c r="U48" s="26"/>
      <c r="V48" s="26"/>
      <c r="W48" s="26"/>
      <c r="X48" s="8"/>
      <c r="Y48" s="8"/>
      <c r="Z48" s="8"/>
      <c r="AA48" s="50"/>
      <c r="AB48" s="51"/>
      <c r="AC48" s="51"/>
      <c r="AD48" s="51"/>
      <c r="AE48" s="52"/>
      <c r="AF48" s="53"/>
      <c r="AG48" s="49"/>
      <c r="AH48" s="49"/>
      <c r="AI48" s="49"/>
      <c r="AJ48" s="49"/>
      <c r="AK48" s="49"/>
      <c r="AL48" s="49"/>
      <c r="AM48" s="49"/>
      <c r="AN48" s="49"/>
      <c r="AO48" s="49"/>
    </row>
    <row r="49" spans="1:41" s="71" customFormat="1">
      <c r="A49" s="6"/>
      <c r="B49" s="25"/>
      <c r="C49" s="6"/>
      <c r="D49" s="6"/>
      <c r="E49" s="6"/>
      <c r="F49" s="6"/>
      <c r="G49" s="26"/>
      <c r="H49" s="26"/>
      <c r="I49" s="26"/>
      <c r="J49" s="6"/>
      <c r="K49" s="26"/>
      <c r="L49" s="26"/>
      <c r="M49" s="27"/>
      <c r="N49" s="27"/>
      <c r="O49" s="27"/>
      <c r="P49" s="27"/>
      <c r="Q49" s="26"/>
      <c r="R49" s="26"/>
      <c r="S49" s="26"/>
      <c r="T49" s="26"/>
      <c r="U49" s="26"/>
      <c r="V49" s="26"/>
      <c r="W49" s="26"/>
      <c r="X49" s="8"/>
      <c r="Y49" s="8"/>
      <c r="Z49" s="8"/>
      <c r="AA49" s="50"/>
      <c r="AB49" s="51"/>
      <c r="AC49" s="51"/>
      <c r="AD49" s="51"/>
      <c r="AE49" s="52"/>
      <c r="AF49" s="53"/>
      <c r="AG49" s="49"/>
      <c r="AH49" s="49"/>
      <c r="AI49" s="49"/>
      <c r="AJ49" s="49"/>
      <c r="AK49" s="49"/>
      <c r="AL49" s="49"/>
      <c r="AM49" s="49"/>
      <c r="AN49" s="49"/>
      <c r="AO49" s="49"/>
    </row>
    <row r="50" spans="1:41" s="71" customFormat="1">
      <c r="A50" s="6"/>
      <c r="B50" s="25"/>
      <c r="C50" s="6"/>
      <c r="D50" s="6"/>
      <c r="E50" s="6"/>
      <c r="F50" s="6"/>
      <c r="G50" s="26"/>
      <c r="H50" s="26"/>
      <c r="I50" s="26"/>
      <c r="J50" s="6"/>
      <c r="K50" s="26"/>
      <c r="L50" s="26"/>
      <c r="M50" s="27"/>
      <c r="N50" s="27"/>
      <c r="O50" s="27"/>
      <c r="P50" s="27"/>
      <c r="Q50" s="26"/>
      <c r="R50" s="26"/>
      <c r="S50" s="26"/>
      <c r="T50" s="26"/>
      <c r="U50" s="26"/>
      <c r="V50" s="26"/>
      <c r="W50" s="26"/>
      <c r="X50" s="8"/>
      <c r="Y50" s="8"/>
      <c r="Z50" s="8"/>
      <c r="AA50" s="50"/>
      <c r="AB50" s="51"/>
      <c r="AC50" s="51"/>
      <c r="AD50" s="51"/>
      <c r="AE50" s="52"/>
      <c r="AF50" s="53"/>
      <c r="AG50" s="49"/>
      <c r="AH50" s="49"/>
      <c r="AI50" s="49"/>
      <c r="AJ50" s="49"/>
      <c r="AK50" s="49"/>
      <c r="AL50" s="49"/>
      <c r="AM50" s="49"/>
      <c r="AN50" s="49"/>
      <c r="AO50" s="49"/>
    </row>
    <row r="51" spans="1:41" s="71" customFormat="1">
      <c r="A51" s="6"/>
      <c r="B51" s="25"/>
      <c r="C51" s="6"/>
      <c r="D51" s="6"/>
      <c r="E51" s="6"/>
      <c r="F51" s="6"/>
      <c r="G51" s="26"/>
      <c r="H51" s="26"/>
      <c r="I51" s="26"/>
      <c r="J51" s="6"/>
      <c r="K51" s="26"/>
      <c r="L51" s="26"/>
      <c r="M51" s="27"/>
      <c r="N51" s="27"/>
      <c r="O51" s="27"/>
      <c r="P51" s="27"/>
      <c r="Q51" s="26"/>
      <c r="R51" s="26"/>
      <c r="S51" s="26"/>
      <c r="T51" s="26"/>
      <c r="U51" s="26"/>
      <c r="V51" s="26"/>
      <c r="W51" s="26"/>
      <c r="X51" s="8"/>
      <c r="Y51" s="8"/>
      <c r="Z51" s="8"/>
      <c r="AA51" s="50"/>
      <c r="AB51" s="51"/>
      <c r="AC51" s="51"/>
      <c r="AD51" s="51"/>
      <c r="AE51" s="52"/>
      <c r="AF51" s="53"/>
      <c r="AG51" s="49"/>
      <c r="AH51" s="49"/>
      <c r="AI51" s="49"/>
      <c r="AJ51" s="49"/>
      <c r="AK51" s="49"/>
      <c r="AL51" s="49"/>
      <c r="AM51" s="49"/>
      <c r="AN51" s="49"/>
      <c r="AO51" s="49"/>
    </row>
    <row r="52" spans="1:41" s="71" customFormat="1">
      <c r="A52" s="6"/>
      <c r="B52" s="25"/>
      <c r="C52" s="6"/>
      <c r="D52" s="6"/>
      <c r="E52" s="6"/>
      <c r="F52" s="6"/>
      <c r="G52" s="26"/>
      <c r="H52" s="26"/>
      <c r="I52" s="26"/>
      <c r="J52" s="6"/>
      <c r="K52" s="26"/>
      <c r="L52" s="26"/>
      <c r="M52" s="27"/>
      <c r="N52" s="27"/>
      <c r="O52" s="27"/>
      <c r="P52" s="27"/>
      <c r="Q52" s="26"/>
      <c r="R52" s="26"/>
      <c r="S52" s="26"/>
      <c r="T52" s="26"/>
      <c r="U52" s="26"/>
      <c r="V52" s="26"/>
      <c r="W52" s="26"/>
      <c r="X52" s="8"/>
      <c r="Y52" s="8"/>
      <c r="Z52" s="8"/>
      <c r="AA52" s="50"/>
      <c r="AB52" s="51"/>
      <c r="AC52" s="51"/>
      <c r="AD52" s="51"/>
      <c r="AE52" s="52"/>
      <c r="AF52" s="53"/>
      <c r="AG52" s="49"/>
      <c r="AH52" s="49"/>
      <c r="AI52" s="49"/>
      <c r="AJ52" s="49"/>
      <c r="AK52" s="49"/>
      <c r="AL52" s="49"/>
      <c r="AM52" s="49"/>
      <c r="AN52" s="49"/>
      <c r="AO52" s="49"/>
    </row>
    <row r="53" spans="1:41" s="71" customFormat="1">
      <c r="A53" s="6"/>
      <c r="B53" s="25"/>
      <c r="C53" s="6"/>
      <c r="D53" s="6"/>
      <c r="E53" s="6"/>
      <c r="F53" s="6"/>
      <c r="G53" s="26"/>
      <c r="H53" s="26"/>
      <c r="I53" s="26"/>
      <c r="J53" s="6"/>
      <c r="K53" s="26"/>
      <c r="L53" s="26"/>
      <c r="M53" s="27"/>
      <c r="N53" s="27"/>
      <c r="O53" s="27"/>
      <c r="P53" s="27"/>
      <c r="Q53" s="26"/>
      <c r="R53" s="26"/>
      <c r="S53" s="26"/>
      <c r="T53" s="26"/>
      <c r="U53" s="26"/>
      <c r="V53" s="26"/>
      <c r="W53" s="26"/>
      <c r="X53" s="8"/>
      <c r="Y53" s="8"/>
      <c r="Z53" s="8"/>
      <c r="AA53" s="50"/>
      <c r="AB53" s="51"/>
      <c r="AC53" s="51"/>
      <c r="AD53" s="51"/>
      <c r="AE53" s="52"/>
      <c r="AF53" s="53"/>
      <c r="AG53" s="49"/>
      <c r="AH53" s="49"/>
      <c r="AI53" s="49"/>
      <c r="AJ53" s="49"/>
      <c r="AK53" s="49"/>
      <c r="AL53" s="49"/>
      <c r="AM53" s="49"/>
      <c r="AN53" s="49"/>
      <c r="AO53" s="49"/>
    </row>
    <row r="54" spans="1:41" s="71" customFormat="1">
      <c r="A54" s="6"/>
      <c r="B54" s="25"/>
      <c r="C54" s="6"/>
      <c r="D54" s="6"/>
      <c r="E54" s="6"/>
      <c r="F54" s="6"/>
      <c r="G54" s="26"/>
      <c r="H54" s="26"/>
      <c r="I54" s="26"/>
      <c r="J54" s="6"/>
      <c r="K54" s="26"/>
      <c r="L54" s="26"/>
      <c r="M54" s="27"/>
      <c r="N54" s="27"/>
      <c r="O54" s="27"/>
      <c r="P54" s="27"/>
      <c r="Q54" s="26"/>
      <c r="R54" s="26"/>
      <c r="S54" s="26"/>
      <c r="T54" s="26"/>
      <c r="U54" s="26"/>
      <c r="V54" s="26"/>
      <c r="W54" s="26"/>
      <c r="X54" s="8"/>
      <c r="Y54" s="8"/>
      <c r="Z54" s="8"/>
      <c r="AA54" s="50"/>
      <c r="AB54" s="51"/>
      <c r="AC54" s="51"/>
      <c r="AD54" s="51"/>
      <c r="AE54" s="52"/>
      <c r="AF54" s="53"/>
      <c r="AG54" s="49"/>
      <c r="AH54" s="49"/>
      <c r="AI54" s="49"/>
      <c r="AJ54" s="49"/>
      <c r="AK54" s="49"/>
      <c r="AL54" s="49"/>
      <c r="AM54" s="49"/>
      <c r="AN54" s="49"/>
      <c r="AO54" s="49"/>
    </row>
    <row r="55" spans="1:41" s="71" customFormat="1">
      <c r="A55" s="6"/>
      <c r="B55" s="25"/>
      <c r="C55" s="6"/>
      <c r="D55" s="6"/>
      <c r="E55" s="6"/>
      <c r="F55" s="6"/>
      <c r="G55" s="26"/>
      <c r="H55" s="26"/>
      <c r="I55" s="26"/>
      <c r="J55" s="6"/>
      <c r="K55" s="26"/>
      <c r="L55" s="26"/>
      <c r="M55" s="27"/>
      <c r="N55" s="27"/>
      <c r="O55" s="27"/>
      <c r="P55" s="27"/>
      <c r="Q55" s="26"/>
      <c r="R55" s="26"/>
      <c r="S55" s="26"/>
      <c r="T55" s="26"/>
      <c r="U55" s="26"/>
      <c r="V55" s="26"/>
      <c r="W55" s="26"/>
      <c r="X55" s="8"/>
      <c r="Y55" s="8"/>
      <c r="Z55" s="8"/>
      <c r="AA55" s="50"/>
      <c r="AB55" s="51"/>
      <c r="AC55" s="51"/>
      <c r="AD55" s="51"/>
      <c r="AE55" s="52"/>
      <c r="AF55" s="53"/>
      <c r="AG55" s="49"/>
      <c r="AH55" s="49"/>
      <c r="AI55" s="49"/>
      <c r="AJ55" s="49"/>
      <c r="AK55" s="49"/>
      <c r="AL55" s="49"/>
      <c r="AM55" s="49"/>
      <c r="AN55" s="49"/>
      <c r="AO55" s="49"/>
    </row>
    <row r="56" spans="1:41" s="71" customFormat="1">
      <c r="A56" s="6"/>
      <c r="B56" s="25"/>
      <c r="C56" s="6"/>
      <c r="D56" s="6"/>
      <c r="E56" s="6"/>
      <c r="F56" s="6"/>
      <c r="G56" s="26"/>
      <c r="H56" s="26"/>
      <c r="I56" s="26"/>
      <c r="J56" s="6"/>
      <c r="K56" s="26"/>
      <c r="L56" s="26"/>
      <c r="M56" s="27"/>
      <c r="N56" s="27"/>
      <c r="O56" s="27"/>
      <c r="P56" s="27"/>
      <c r="Q56" s="26"/>
      <c r="R56" s="26"/>
      <c r="S56" s="26"/>
      <c r="T56" s="26"/>
      <c r="U56" s="26"/>
      <c r="V56" s="26"/>
      <c r="W56" s="26"/>
      <c r="X56" s="8"/>
      <c r="Y56" s="8"/>
      <c r="Z56" s="8"/>
      <c r="AA56" s="50"/>
      <c r="AB56" s="51"/>
      <c r="AC56" s="51"/>
      <c r="AD56" s="51"/>
      <c r="AE56" s="52"/>
      <c r="AF56" s="53"/>
      <c r="AG56" s="49"/>
      <c r="AH56" s="49"/>
      <c r="AI56" s="49"/>
      <c r="AJ56" s="49"/>
      <c r="AK56" s="49"/>
      <c r="AL56" s="49"/>
      <c r="AM56" s="49"/>
      <c r="AN56" s="49"/>
      <c r="AO56" s="49"/>
    </row>
    <row r="57" spans="1:41" s="71" customFormat="1">
      <c r="A57" s="6"/>
      <c r="B57" s="25"/>
      <c r="C57" s="6"/>
      <c r="D57" s="6"/>
      <c r="E57" s="6"/>
      <c r="F57" s="6"/>
      <c r="G57" s="26"/>
      <c r="H57" s="26"/>
      <c r="I57" s="26"/>
      <c r="J57" s="6"/>
      <c r="K57" s="26"/>
      <c r="L57" s="26"/>
      <c r="M57" s="27"/>
      <c r="N57" s="27"/>
      <c r="O57" s="27"/>
      <c r="P57" s="27"/>
      <c r="Q57" s="26"/>
      <c r="R57" s="26"/>
      <c r="S57" s="26"/>
      <c r="T57" s="26"/>
      <c r="U57" s="26"/>
      <c r="V57" s="26"/>
      <c r="W57" s="26"/>
      <c r="X57" s="8"/>
      <c r="Y57" s="8"/>
      <c r="Z57" s="8"/>
      <c r="AA57" s="50"/>
      <c r="AB57" s="51"/>
      <c r="AC57" s="51"/>
      <c r="AD57" s="51"/>
      <c r="AE57" s="52"/>
      <c r="AF57" s="53"/>
      <c r="AG57" s="49"/>
      <c r="AH57" s="49"/>
      <c r="AI57" s="49"/>
      <c r="AJ57" s="49"/>
      <c r="AK57" s="49"/>
      <c r="AL57" s="49"/>
      <c r="AM57" s="49"/>
      <c r="AN57" s="49"/>
      <c r="AO57" s="49"/>
    </row>
    <row r="58" spans="1:41" s="71" customFormat="1">
      <c r="A58" s="6"/>
      <c r="B58" s="25"/>
      <c r="C58" s="6"/>
      <c r="D58" s="6"/>
      <c r="E58" s="6"/>
      <c r="F58" s="6"/>
      <c r="G58" s="26"/>
      <c r="H58" s="26"/>
      <c r="I58" s="26"/>
      <c r="J58" s="6"/>
      <c r="K58" s="26"/>
      <c r="L58" s="26"/>
      <c r="M58" s="27"/>
      <c r="N58" s="27"/>
      <c r="O58" s="27"/>
      <c r="P58" s="27"/>
      <c r="Q58" s="26"/>
      <c r="R58" s="26"/>
      <c r="S58" s="26"/>
      <c r="T58" s="26"/>
      <c r="U58" s="26"/>
      <c r="V58" s="26"/>
      <c r="W58" s="26"/>
      <c r="X58" s="8"/>
      <c r="Y58" s="8"/>
      <c r="Z58" s="8"/>
      <c r="AA58" s="50"/>
      <c r="AB58" s="51"/>
      <c r="AC58" s="51"/>
      <c r="AD58" s="51"/>
      <c r="AE58" s="52"/>
      <c r="AF58" s="53"/>
      <c r="AG58" s="49"/>
      <c r="AH58" s="49"/>
      <c r="AI58" s="49"/>
      <c r="AJ58" s="49"/>
      <c r="AK58" s="49"/>
      <c r="AL58" s="49"/>
      <c r="AM58" s="49"/>
      <c r="AN58" s="49"/>
      <c r="AO58" s="49"/>
    </row>
    <row r="59" spans="1:41" s="71" customFormat="1">
      <c r="A59" s="6"/>
      <c r="B59" s="25"/>
      <c r="C59" s="6"/>
      <c r="D59" s="6"/>
      <c r="E59" s="6"/>
      <c r="F59" s="6"/>
      <c r="G59" s="26"/>
      <c r="H59" s="26"/>
      <c r="I59" s="26"/>
      <c r="J59" s="6"/>
      <c r="K59" s="26"/>
      <c r="L59" s="26"/>
      <c r="M59" s="27"/>
      <c r="N59" s="27"/>
      <c r="O59" s="27"/>
      <c r="P59" s="27"/>
      <c r="Q59" s="26"/>
      <c r="R59" s="26"/>
      <c r="S59" s="26"/>
      <c r="T59" s="26"/>
      <c r="U59" s="26"/>
      <c r="V59" s="26"/>
      <c r="W59" s="26"/>
      <c r="X59" s="8"/>
      <c r="Y59" s="8"/>
      <c r="Z59" s="8"/>
      <c r="AA59" s="50"/>
      <c r="AB59" s="51"/>
      <c r="AC59" s="51"/>
      <c r="AD59" s="51"/>
      <c r="AE59" s="52"/>
      <c r="AF59" s="53"/>
      <c r="AG59" s="49"/>
      <c r="AH59" s="49"/>
      <c r="AI59" s="49"/>
      <c r="AJ59" s="49"/>
      <c r="AK59" s="49"/>
      <c r="AL59" s="49"/>
      <c r="AM59" s="49"/>
      <c r="AN59" s="49"/>
      <c r="AO59" s="49"/>
    </row>
    <row r="60" spans="1:41" s="71" customFormat="1">
      <c r="A60" s="6"/>
      <c r="B60" s="25"/>
      <c r="C60" s="6"/>
      <c r="D60" s="6"/>
      <c r="E60" s="6"/>
      <c r="F60" s="6"/>
      <c r="G60" s="26"/>
      <c r="H60" s="26"/>
      <c r="I60" s="26"/>
      <c r="J60" s="6"/>
      <c r="K60" s="26"/>
      <c r="L60" s="26"/>
      <c r="M60" s="27"/>
      <c r="N60" s="27"/>
      <c r="O60" s="27"/>
      <c r="P60" s="27"/>
      <c r="Q60" s="26"/>
      <c r="R60" s="26"/>
      <c r="S60" s="26"/>
      <c r="T60" s="26"/>
      <c r="U60" s="26"/>
      <c r="V60" s="26"/>
      <c r="W60" s="26"/>
      <c r="X60" s="8"/>
      <c r="Y60" s="8"/>
      <c r="Z60" s="8"/>
      <c r="AA60" s="50"/>
      <c r="AB60" s="51"/>
      <c r="AC60" s="51"/>
      <c r="AD60" s="51"/>
      <c r="AE60" s="52"/>
      <c r="AF60" s="53"/>
      <c r="AG60" s="49"/>
      <c r="AH60" s="49"/>
      <c r="AI60" s="49"/>
      <c r="AJ60" s="49"/>
      <c r="AK60" s="49"/>
      <c r="AL60" s="49"/>
      <c r="AM60" s="49"/>
      <c r="AN60" s="49"/>
      <c r="AO60" s="49"/>
    </row>
    <row r="61" spans="1:41" s="71" customFormat="1">
      <c r="A61" s="6"/>
      <c r="B61" s="25"/>
      <c r="C61" s="6"/>
      <c r="D61" s="6"/>
      <c r="E61" s="6"/>
      <c r="F61" s="6"/>
      <c r="G61" s="26"/>
      <c r="H61" s="26"/>
      <c r="I61" s="26"/>
      <c r="J61" s="6"/>
      <c r="K61" s="26"/>
      <c r="L61" s="26"/>
      <c r="M61" s="27"/>
      <c r="N61" s="27"/>
      <c r="O61" s="27"/>
      <c r="P61" s="27"/>
      <c r="Q61" s="26"/>
      <c r="R61" s="26"/>
      <c r="S61" s="26"/>
      <c r="T61" s="26"/>
      <c r="U61" s="26"/>
      <c r="V61" s="26"/>
      <c r="W61" s="26"/>
      <c r="X61" s="8"/>
      <c r="Y61" s="8"/>
      <c r="Z61" s="8"/>
      <c r="AA61" s="50"/>
      <c r="AB61" s="51"/>
      <c r="AC61" s="51"/>
      <c r="AD61" s="51"/>
      <c r="AE61" s="52"/>
      <c r="AF61" s="53"/>
      <c r="AG61" s="49"/>
      <c r="AH61" s="49"/>
      <c r="AI61" s="49"/>
      <c r="AJ61" s="49"/>
      <c r="AK61" s="49"/>
      <c r="AL61" s="49"/>
      <c r="AM61" s="49"/>
      <c r="AN61" s="49"/>
      <c r="AO61" s="49"/>
    </row>
    <row r="62" spans="1:41" s="71" customFormat="1">
      <c r="A62" s="6"/>
      <c r="B62" s="25"/>
      <c r="C62" s="6"/>
      <c r="D62" s="6"/>
      <c r="E62" s="6"/>
      <c r="F62" s="6"/>
      <c r="G62" s="26"/>
      <c r="H62" s="26"/>
      <c r="I62" s="26"/>
      <c r="J62" s="6"/>
      <c r="K62" s="26"/>
      <c r="L62" s="26"/>
      <c r="M62" s="27"/>
      <c r="N62" s="27"/>
      <c r="O62" s="27"/>
      <c r="P62" s="27"/>
      <c r="Q62" s="26"/>
      <c r="R62" s="26"/>
      <c r="S62" s="26"/>
      <c r="T62" s="26"/>
      <c r="U62" s="26"/>
      <c r="V62" s="26"/>
      <c r="W62" s="26"/>
      <c r="X62" s="8"/>
      <c r="Y62" s="8"/>
      <c r="Z62" s="8"/>
      <c r="AA62" s="50"/>
      <c r="AB62" s="51"/>
      <c r="AC62" s="51"/>
      <c r="AD62" s="51"/>
      <c r="AE62" s="52"/>
      <c r="AF62" s="53"/>
      <c r="AG62" s="49"/>
      <c r="AH62" s="49"/>
      <c r="AI62" s="49"/>
      <c r="AJ62" s="49"/>
      <c r="AK62" s="49"/>
      <c r="AL62" s="49"/>
      <c r="AM62" s="49"/>
      <c r="AN62" s="49"/>
      <c r="AO62" s="49"/>
    </row>
    <row r="63" spans="1:41" s="71" customFormat="1">
      <c r="A63" s="6"/>
      <c r="B63" s="25"/>
      <c r="C63" s="6"/>
      <c r="D63" s="6"/>
      <c r="E63" s="6"/>
      <c r="F63" s="6"/>
      <c r="G63" s="26"/>
      <c r="H63" s="26"/>
      <c r="I63" s="26"/>
      <c r="J63" s="6"/>
      <c r="K63" s="26"/>
      <c r="L63" s="26"/>
      <c r="M63" s="27"/>
      <c r="N63" s="27"/>
      <c r="O63" s="27"/>
      <c r="P63" s="27"/>
      <c r="Q63" s="26"/>
      <c r="R63" s="26"/>
      <c r="S63" s="26"/>
      <c r="T63" s="26"/>
      <c r="U63" s="26"/>
      <c r="V63" s="26"/>
      <c r="W63" s="26"/>
      <c r="X63" s="8"/>
      <c r="Y63" s="8"/>
      <c r="Z63" s="8"/>
      <c r="AA63" s="50"/>
      <c r="AB63" s="51"/>
      <c r="AC63" s="51"/>
      <c r="AD63" s="51"/>
      <c r="AE63" s="52"/>
      <c r="AF63" s="53"/>
      <c r="AG63" s="49"/>
      <c r="AH63" s="49"/>
      <c r="AI63" s="49"/>
      <c r="AJ63" s="49"/>
      <c r="AK63" s="49"/>
      <c r="AL63" s="49"/>
      <c r="AM63" s="49"/>
      <c r="AN63" s="49"/>
      <c r="AO63" s="49"/>
    </row>
    <row r="64" spans="1:41" s="71" customFormat="1">
      <c r="A64" s="6"/>
      <c r="B64" s="25"/>
      <c r="C64" s="6"/>
      <c r="D64" s="6"/>
      <c r="E64" s="6"/>
      <c r="F64" s="6"/>
      <c r="G64" s="26"/>
      <c r="H64" s="26"/>
      <c r="I64" s="26"/>
      <c r="J64" s="6"/>
      <c r="K64" s="26"/>
      <c r="L64" s="26"/>
      <c r="M64" s="27"/>
      <c r="N64" s="27"/>
      <c r="O64" s="27"/>
      <c r="P64" s="27"/>
      <c r="Q64" s="26"/>
      <c r="R64" s="26"/>
      <c r="S64" s="26"/>
      <c r="T64" s="26"/>
      <c r="U64" s="26"/>
      <c r="V64" s="26"/>
      <c r="W64" s="26"/>
      <c r="X64" s="8"/>
      <c r="Y64" s="8"/>
      <c r="Z64" s="8"/>
      <c r="AA64" s="50"/>
      <c r="AB64" s="51"/>
      <c r="AC64" s="51"/>
      <c r="AD64" s="51"/>
      <c r="AE64" s="52"/>
      <c r="AF64" s="53"/>
      <c r="AG64" s="49"/>
      <c r="AH64" s="49"/>
      <c r="AI64" s="49"/>
      <c r="AJ64" s="49"/>
      <c r="AK64" s="49"/>
      <c r="AL64" s="49"/>
      <c r="AM64" s="49"/>
      <c r="AN64" s="49"/>
      <c r="AO64" s="49"/>
    </row>
    <row r="65" spans="1:41" s="71" customFormat="1">
      <c r="A65" s="6"/>
      <c r="B65" s="25"/>
      <c r="C65" s="6"/>
      <c r="D65" s="6"/>
      <c r="E65" s="6"/>
      <c r="F65" s="6"/>
      <c r="G65" s="26"/>
      <c r="H65" s="26"/>
      <c r="I65" s="26"/>
      <c r="J65" s="6"/>
      <c r="K65" s="26"/>
      <c r="L65" s="26"/>
      <c r="M65" s="27"/>
      <c r="N65" s="27"/>
      <c r="O65" s="27"/>
      <c r="P65" s="27"/>
      <c r="Q65" s="26"/>
      <c r="R65" s="26"/>
      <c r="S65" s="26"/>
      <c r="T65" s="26"/>
      <c r="U65" s="26"/>
      <c r="V65" s="26"/>
      <c r="W65" s="26"/>
      <c r="X65" s="8"/>
      <c r="Y65" s="8"/>
      <c r="Z65" s="8"/>
      <c r="AA65" s="50"/>
      <c r="AB65" s="51"/>
      <c r="AC65" s="51"/>
      <c r="AD65" s="51"/>
      <c r="AE65" s="52"/>
      <c r="AF65" s="53"/>
      <c r="AG65" s="49"/>
      <c r="AH65" s="49"/>
      <c r="AI65" s="49"/>
      <c r="AJ65" s="49"/>
      <c r="AK65" s="49"/>
      <c r="AL65" s="49"/>
      <c r="AM65" s="49"/>
      <c r="AN65" s="49"/>
      <c r="AO65" s="49"/>
    </row>
    <row r="66" spans="1:41" s="71" customFormat="1">
      <c r="A66" s="6"/>
      <c r="B66" s="25"/>
      <c r="C66" s="6"/>
      <c r="D66" s="6"/>
      <c r="E66" s="6"/>
      <c r="F66" s="6"/>
      <c r="G66" s="26"/>
      <c r="H66" s="26"/>
      <c r="I66" s="26"/>
      <c r="J66" s="6"/>
      <c r="K66" s="26"/>
      <c r="L66" s="26"/>
      <c r="M66" s="27"/>
      <c r="N66" s="27"/>
      <c r="O66" s="27"/>
      <c r="P66" s="27"/>
      <c r="Q66" s="26"/>
      <c r="R66" s="26"/>
      <c r="S66" s="26"/>
      <c r="T66" s="26"/>
      <c r="U66" s="26"/>
      <c r="V66" s="26"/>
      <c r="W66" s="26"/>
      <c r="X66" s="8"/>
      <c r="Y66" s="8"/>
      <c r="Z66" s="8"/>
      <c r="AA66" s="50"/>
      <c r="AB66" s="51"/>
      <c r="AC66" s="51"/>
      <c r="AD66" s="51"/>
      <c r="AE66" s="52"/>
      <c r="AF66" s="53"/>
      <c r="AG66" s="49"/>
      <c r="AH66" s="49"/>
      <c r="AI66" s="49"/>
      <c r="AJ66" s="49"/>
      <c r="AK66" s="49"/>
      <c r="AL66" s="49"/>
      <c r="AM66" s="49"/>
      <c r="AN66" s="49"/>
      <c r="AO66" s="49"/>
    </row>
    <row r="67" spans="1:41" s="71" customFormat="1">
      <c r="A67" s="6"/>
      <c r="B67" s="25"/>
      <c r="C67" s="6"/>
      <c r="D67" s="6"/>
      <c r="E67" s="6"/>
      <c r="F67" s="6"/>
      <c r="G67" s="26"/>
      <c r="H67" s="26"/>
      <c r="I67" s="26"/>
      <c r="J67" s="6"/>
      <c r="K67" s="26"/>
      <c r="L67" s="26"/>
      <c r="M67" s="27"/>
      <c r="N67" s="27"/>
      <c r="O67" s="27"/>
      <c r="P67" s="27"/>
      <c r="Q67" s="26"/>
      <c r="R67" s="26"/>
      <c r="S67" s="26"/>
      <c r="T67" s="26"/>
      <c r="U67" s="26"/>
      <c r="V67" s="26"/>
      <c r="W67" s="26"/>
      <c r="X67" s="8"/>
      <c r="Y67" s="8"/>
      <c r="Z67" s="8"/>
      <c r="AA67" s="50"/>
      <c r="AB67" s="51"/>
      <c r="AC67" s="51"/>
      <c r="AD67" s="51"/>
      <c r="AE67" s="52"/>
      <c r="AF67" s="53"/>
      <c r="AG67" s="49"/>
      <c r="AH67" s="49"/>
      <c r="AI67" s="49"/>
      <c r="AJ67" s="49"/>
      <c r="AK67" s="49"/>
      <c r="AL67" s="49"/>
      <c r="AM67" s="49"/>
      <c r="AN67" s="49"/>
      <c r="AO67" s="49"/>
    </row>
    <row r="68" spans="1:41" s="71" customFormat="1">
      <c r="A68" s="6"/>
      <c r="B68" s="25"/>
      <c r="C68" s="6"/>
      <c r="D68" s="6"/>
      <c r="E68" s="6"/>
      <c r="F68" s="6"/>
      <c r="G68" s="26"/>
      <c r="H68" s="26"/>
      <c r="I68" s="26"/>
      <c r="J68" s="6"/>
      <c r="K68" s="26"/>
      <c r="L68" s="26"/>
      <c r="M68" s="27"/>
      <c r="N68" s="27"/>
      <c r="O68" s="27"/>
      <c r="P68" s="27"/>
      <c r="Q68" s="26"/>
      <c r="R68" s="26"/>
      <c r="S68" s="26"/>
      <c r="T68" s="26"/>
      <c r="U68" s="26"/>
      <c r="V68" s="26"/>
      <c r="W68" s="26"/>
      <c r="X68" s="8"/>
      <c r="Y68" s="8"/>
      <c r="Z68" s="8"/>
      <c r="AA68" s="50"/>
      <c r="AB68" s="51"/>
      <c r="AC68" s="51"/>
      <c r="AD68" s="51"/>
      <c r="AE68" s="52"/>
      <c r="AF68" s="53"/>
      <c r="AG68" s="49"/>
      <c r="AH68" s="49"/>
      <c r="AI68" s="49"/>
      <c r="AJ68" s="49"/>
      <c r="AK68" s="49"/>
      <c r="AL68" s="49"/>
      <c r="AM68" s="49"/>
      <c r="AN68" s="49"/>
      <c r="AO68" s="49"/>
    </row>
    <row r="69" spans="1:41" s="71" customFormat="1">
      <c r="A69" s="6"/>
      <c r="B69" s="25"/>
      <c r="C69" s="6"/>
      <c r="D69" s="6"/>
      <c r="E69" s="6"/>
      <c r="F69" s="6"/>
      <c r="G69" s="26"/>
      <c r="H69" s="26"/>
      <c r="I69" s="26"/>
      <c r="J69" s="6"/>
      <c r="K69" s="26"/>
      <c r="L69" s="26"/>
      <c r="M69" s="27"/>
      <c r="N69" s="27"/>
      <c r="O69" s="27"/>
      <c r="P69" s="27"/>
      <c r="Q69" s="26"/>
      <c r="R69" s="26"/>
      <c r="S69" s="26"/>
      <c r="T69" s="26"/>
      <c r="U69" s="26"/>
      <c r="V69" s="26"/>
      <c r="W69" s="26"/>
      <c r="X69" s="8"/>
      <c r="Y69" s="8"/>
      <c r="Z69" s="8"/>
      <c r="AA69" s="50"/>
      <c r="AB69" s="51"/>
      <c r="AC69" s="51"/>
      <c r="AD69" s="51"/>
      <c r="AE69" s="52"/>
      <c r="AF69" s="53"/>
      <c r="AG69" s="49"/>
      <c r="AH69" s="49"/>
      <c r="AI69" s="49"/>
      <c r="AJ69" s="49"/>
      <c r="AK69" s="49"/>
      <c r="AL69" s="49"/>
      <c r="AM69" s="49"/>
      <c r="AN69" s="49"/>
      <c r="AO69" s="49"/>
    </row>
    <row r="70" spans="1:41" s="71" customFormat="1">
      <c r="A70" s="6"/>
      <c r="B70" s="25"/>
      <c r="C70" s="6"/>
      <c r="D70" s="6"/>
      <c r="E70" s="6"/>
      <c r="F70" s="6"/>
      <c r="G70" s="26"/>
      <c r="H70" s="26"/>
      <c r="I70" s="26"/>
      <c r="J70" s="6"/>
      <c r="K70" s="26"/>
      <c r="L70" s="26"/>
      <c r="M70" s="27"/>
      <c r="N70" s="27"/>
      <c r="O70" s="27"/>
      <c r="P70" s="27"/>
      <c r="Q70" s="26"/>
      <c r="R70" s="26"/>
      <c r="S70" s="26"/>
      <c r="T70" s="26"/>
      <c r="U70" s="26"/>
      <c r="V70" s="26"/>
      <c r="W70" s="26"/>
      <c r="X70" s="8"/>
      <c r="Y70" s="8"/>
      <c r="Z70" s="8"/>
      <c r="AA70" s="50"/>
      <c r="AB70" s="51"/>
      <c r="AC70" s="51"/>
      <c r="AD70" s="51"/>
      <c r="AE70" s="52"/>
      <c r="AF70" s="53"/>
      <c r="AG70" s="49"/>
      <c r="AH70" s="49"/>
      <c r="AI70" s="49"/>
      <c r="AJ70" s="49"/>
      <c r="AK70" s="49"/>
      <c r="AL70" s="49"/>
      <c r="AM70" s="49"/>
      <c r="AN70" s="49"/>
      <c r="AO70" s="49"/>
    </row>
    <row r="71" spans="1:41" s="71" customFormat="1">
      <c r="A71" s="6"/>
      <c r="B71" s="25"/>
      <c r="C71" s="6"/>
      <c r="D71" s="6"/>
      <c r="E71" s="6"/>
      <c r="F71" s="6"/>
      <c r="G71" s="26"/>
      <c r="H71" s="26"/>
      <c r="I71" s="26"/>
      <c r="J71" s="6"/>
      <c r="K71" s="26"/>
      <c r="L71" s="26"/>
      <c r="M71" s="27"/>
      <c r="N71" s="27"/>
      <c r="O71" s="27"/>
      <c r="P71" s="27"/>
      <c r="Q71" s="26"/>
      <c r="R71" s="26"/>
      <c r="S71" s="26"/>
      <c r="T71" s="26"/>
      <c r="U71" s="26"/>
      <c r="V71" s="26"/>
      <c r="W71" s="26"/>
      <c r="X71" s="8"/>
      <c r="Y71" s="8"/>
      <c r="Z71" s="8"/>
      <c r="AA71" s="50"/>
      <c r="AB71" s="51"/>
      <c r="AC71" s="51"/>
      <c r="AD71" s="51"/>
      <c r="AE71" s="52"/>
      <c r="AF71" s="53"/>
      <c r="AG71" s="49"/>
      <c r="AH71" s="49"/>
      <c r="AI71" s="49"/>
      <c r="AJ71" s="49"/>
      <c r="AK71" s="49"/>
      <c r="AL71" s="49"/>
      <c r="AM71" s="49"/>
      <c r="AN71" s="49"/>
      <c r="AO71" s="49"/>
    </row>
    <row r="72" spans="1:41" s="71" customFormat="1">
      <c r="A72" s="6"/>
      <c r="B72" s="25"/>
      <c r="C72" s="6"/>
      <c r="D72" s="6"/>
      <c r="E72" s="6"/>
      <c r="F72" s="6"/>
      <c r="G72" s="26"/>
      <c r="H72" s="26"/>
      <c r="I72" s="26"/>
      <c r="J72" s="6"/>
      <c r="K72" s="26"/>
      <c r="L72" s="26"/>
      <c r="M72" s="27"/>
      <c r="N72" s="27"/>
      <c r="O72" s="27"/>
      <c r="P72" s="27"/>
      <c r="Q72" s="26"/>
      <c r="R72" s="26"/>
      <c r="S72" s="26"/>
      <c r="T72" s="26"/>
      <c r="U72" s="26"/>
      <c r="V72" s="26"/>
      <c r="W72" s="26"/>
      <c r="X72" s="8"/>
      <c r="Y72" s="8"/>
      <c r="Z72" s="8"/>
      <c r="AA72" s="50"/>
      <c r="AB72" s="51"/>
      <c r="AC72" s="51"/>
      <c r="AD72" s="51"/>
      <c r="AE72" s="52"/>
      <c r="AF72" s="53"/>
      <c r="AG72" s="49"/>
      <c r="AH72" s="49"/>
      <c r="AI72" s="49"/>
      <c r="AJ72" s="49"/>
      <c r="AK72" s="49"/>
      <c r="AL72" s="49"/>
      <c r="AM72" s="49"/>
      <c r="AN72" s="49"/>
      <c r="AO72" s="49"/>
    </row>
    <row r="73" spans="1:41" s="71" customFormat="1">
      <c r="A73" s="6"/>
      <c r="B73" s="25"/>
      <c r="C73" s="6"/>
      <c r="D73" s="6"/>
      <c r="E73" s="6"/>
      <c r="F73" s="6"/>
      <c r="G73" s="26"/>
      <c r="H73" s="26"/>
      <c r="I73" s="26"/>
      <c r="J73" s="6"/>
      <c r="K73" s="26"/>
      <c r="L73" s="26"/>
      <c r="M73" s="27"/>
      <c r="N73" s="27"/>
      <c r="O73" s="27"/>
      <c r="P73" s="27"/>
      <c r="Q73" s="26"/>
      <c r="R73" s="26"/>
      <c r="S73" s="26"/>
      <c r="T73" s="26"/>
      <c r="U73" s="26"/>
      <c r="V73" s="26"/>
      <c r="W73" s="26"/>
      <c r="X73" s="8"/>
      <c r="Y73" s="8"/>
      <c r="Z73" s="8"/>
      <c r="AA73" s="50"/>
      <c r="AB73" s="51"/>
      <c r="AC73" s="51"/>
      <c r="AD73" s="51"/>
      <c r="AE73" s="52"/>
      <c r="AF73" s="53"/>
      <c r="AG73" s="49"/>
      <c r="AH73" s="49"/>
      <c r="AI73" s="49"/>
      <c r="AJ73" s="49"/>
      <c r="AK73" s="49"/>
      <c r="AL73" s="49"/>
      <c r="AM73" s="49"/>
      <c r="AN73" s="49"/>
      <c r="AO73" s="49"/>
    </row>
    <row r="74" spans="1:41" s="71" customFormat="1">
      <c r="A74" s="6"/>
      <c r="B74" s="25"/>
      <c r="C74" s="6"/>
      <c r="D74" s="6"/>
      <c r="E74" s="6"/>
      <c r="F74" s="6"/>
      <c r="G74" s="26"/>
      <c r="H74" s="26"/>
      <c r="I74" s="26"/>
      <c r="J74" s="6"/>
      <c r="K74" s="26"/>
      <c r="L74" s="26"/>
      <c r="M74" s="27"/>
      <c r="N74" s="27"/>
      <c r="O74" s="27"/>
      <c r="P74" s="27"/>
      <c r="Q74" s="26"/>
      <c r="R74" s="26"/>
      <c r="S74" s="26"/>
      <c r="T74" s="26"/>
      <c r="U74" s="26"/>
      <c r="V74" s="26"/>
      <c r="W74" s="26"/>
      <c r="X74" s="8"/>
      <c r="Y74" s="8"/>
      <c r="Z74" s="8"/>
      <c r="AA74" s="50"/>
      <c r="AB74" s="51"/>
      <c r="AC74" s="51"/>
      <c r="AD74" s="51"/>
      <c r="AE74" s="52"/>
      <c r="AF74" s="53"/>
      <c r="AG74" s="49"/>
      <c r="AH74" s="49"/>
      <c r="AI74" s="49"/>
      <c r="AJ74" s="49"/>
      <c r="AK74" s="49"/>
      <c r="AL74" s="49"/>
      <c r="AM74" s="49"/>
      <c r="AN74" s="49"/>
      <c r="AO74" s="49"/>
    </row>
    <row r="75" spans="1:41" s="71" customFormat="1">
      <c r="A75" s="6"/>
      <c r="B75" s="25"/>
      <c r="C75" s="6"/>
      <c r="D75" s="6"/>
      <c r="E75" s="6"/>
      <c r="F75" s="6"/>
      <c r="G75" s="26"/>
      <c r="H75" s="26"/>
      <c r="I75" s="26"/>
      <c r="J75" s="6"/>
      <c r="K75" s="26"/>
      <c r="L75" s="26"/>
      <c r="M75" s="27"/>
      <c r="N75" s="27"/>
      <c r="O75" s="27"/>
      <c r="P75" s="27"/>
      <c r="Q75" s="26"/>
      <c r="R75" s="26"/>
      <c r="S75" s="26"/>
      <c r="T75" s="26"/>
      <c r="U75" s="26"/>
      <c r="V75" s="26"/>
      <c r="W75" s="26"/>
      <c r="X75" s="8"/>
      <c r="Y75" s="8"/>
      <c r="Z75" s="8"/>
      <c r="AA75" s="50"/>
      <c r="AB75" s="51"/>
      <c r="AC75" s="51"/>
      <c r="AD75" s="51"/>
      <c r="AE75" s="52"/>
      <c r="AF75" s="53"/>
      <c r="AG75" s="49"/>
      <c r="AH75" s="49"/>
      <c r="AI75" s="49"/>
      <c r="AJ75" s="49"/>
      <c r="AK75" s="49"/>
      <c r="AL75" s="49"/>
      <c r="AM75" s="49"/>
      <c r="AN75" s="49"/>
      <c r="AO75" s="49"/>
    </row>
    <row r="76" spans="1:41" s="71" customFormat="1">
      <c r="A76" s="6"/>
      <c r="B76" s="25"/>
      <c r="C76" s="6"/>
      <c r="D76" s="6"/>
      <c r="E76" s="6"/>
      <c r="F76" s="6"/>
      <c r="G76" s="26"/>
      <c r="H76" s="26"/>
      <c r="I76" s="26"/>
      <c r="J76" s="6"/>
      <c r="K76" s="26"/>
      <c r="L76" s="26"/>
      <c r="M76" s="27"/>
      <c r="N76" s="27"/>
      <c r="O76" s="27"/>
      <c r="P76" s="27"/>
      <c r="Q76" s="26"/>
      <c r="R76" s="26"/>
      <c r="S76" s="26"/>
      <c r="T76" s="26"/>
      <c r="U76" s="26"/>
      <c r="V76" s="26"/>
      <c r="W76" s="26"/>
      <c r="X76" s="8"/>
      <c r="Y76" s="8"/>
      <c r="Z76" s="8"/>
      <c r="AA76" s="50"/>
      <c r="AB76" s="51"/>
      <c r="AC76" s="51"/>
      <c r="AD76" s="51"/>
      <c r="AE76" s="52"/>
      <c r="AF76" s="53"/>
      <c r="AG76" s="49"/>
      <c r="AH76" s="49"/>
      <c r="AI76" s="49"/>
      <c r="AJ76" s="49"/>
      <c r="AK76" s="49"/>
      <c r="AL76" s="49"/>
      <c r="AM76" s="49"/>
      <c r="AN76" s="49"/>
      <c r="AO76" s="49"/>
    </row>
    <row r="77" spans="1:41" s="71" customFormat="1">
      <c r="A77" s="6"/>
      <c r="B77" s="25"/>
      <c r="C77" s="6"/>
      <c r="D77" s="6"/>
      <c r="E77" s="6"/>
      <c r="F77" s="6"/>
      <c r="G77" s="26"/>
      <c r="H77" s="26"/>
      <c r="I77" s="26"/>
      <c r="J77" s="6"/>
      <c r="K77" s="26"/>
      <c r="L77" s="26"/>
      <c r="M77" s="27"/>
      <c r="N77" s="27"/>
      <c r="O77" s="27"/>
      <c r="P77" s="27"/>
      <c r="Q77" s="26"/>
      <c r="R77" s="26"/>
      <c r="S77" s="26"/>
      <c r="T77" s="26"/>
      <c r="U77" s="26"/>
      <c r="V77" s="26"/>
      <c r="W77" s="26"/>
      <c r="X77" s="8"/>
      <c r="Y77" s="8"/>
      <c r="Z77" s="8"/>
      <c r="AA77" s="50"/>
      <c r="AB77" s="51"/>
      <c r="AC77" s="51"/>
      <c r="AD77" s="51"/>
      <c r="AE77" s="52"/>
      <c r="AF77" s="53"/>
      <c r="AG77" s="49"/>
      <c r="AH77" s="49"/>
      <c r="AI77" s="49"/>
      <c r="AJ77" s="49"/>
      <c r="AK77" s="49"/>
      <c r="AL77" s="49"/>
      <c r="AM77" s="49"/>
      <c r="AN77" s="49"/>
      <c r="AO77" s="49"/>
    </row>
    <row r="78" spans="1:41" s="71" customFormat="1">
      <c r="A78" s="6"/>
      <c r="B78" s="25"/>
      <c r="C78" s="6"/>
      <c r="D78" s="6"/>
      <c r="E78" s="6"/>
      <c r="F78" s="6"/>
      <c r="G78" s="26"/>
      <c r="H78" s="26"/>
      <c r="I78" s="26"/>
      <c r="J78" s="6"/>
      <c r="K78" s="26"/>
      <c r="L78" s="26"/>
      <c r="M78" s="27"/>
      <c r="N78" s="27"/>
      <c r="O78" s="27"/>
      <c r="P78" s="27"/>
      <c r="Q78" s="26"/>
      <c r="R78" s="26"/>
      <c r="S78" s="26"/>
      <c r="T78" s="26"/>
      <c r="U78" s="26"/>
      <c r="V78" s="26"/>
      <c r="W78" s="26"/>
      <c r="X78" s="8"/>
      <c r="Y78" s="8"/>
      <c r="Z78" s="8"/>
      <c r="AA78" s="50"/>
      <c r="AB78" s="51"/>
      <c r="AC78" s="51"/>
      <c r="AD78" s="51"/>
      <c r="AE78" s="52"/>
      <c r="AF78" s="53"/>
      <c r="AG78" s="49"/>
      <c r="AH78" s="49"/>
      <c r="AI78" s="49"/>
      <c r="AJ78" s="49"/>
      <c r="AK78" s="49"/>
      <c r="AL78" s="49"/>
      <c r="AM78" s="49"/>
      <c r="AN78" s="49"/>
      <c r="AO78" s="49"/>
    </row>
    <row r="79" spans="1:41" s="71" customFormat="1">
      <c r="A79" s="6"/>
      <c r="B79" s="25"/>
      <c r="C79" s="6"/>
      <c r="D79" s="6"/>
      <c r="E79" s="6"/>
      <c r="F79" s="6"/>
      <c r="G79" s="26"/>
      <c r="H79" s="26"/>
      <c r="I79" s="26"/>
      <c r="J79" s="6"/>
      <c r="K79" s="26"/>
      <c r="L79" s="26"/>
      <c r="M79" s="27"/>
      <c r="N79" s="27"/>
      <c r="O79" s="27"/>
      <c r="P79" s="27"/>
      <c r="Q79" s="26"/>
      <c r="R79" s="26"/>
      <c r="S79" s="26"/>
      <c r="T79" s="26"/>
      <c r="U79" s="26"/>
      <c r="V79" s="26"/>
      <c r="W79" s="26"/>
      <c r="X79" s="8"/>
      <c r="Y79" s="8"/>
      <c r="Z79" s="8"/>
      <c r="AA79" s="50"/>
      <c r="AB79" s="51"/>
      <c r="AC79" s="51"/>
      <c r="AD79" s="51"/>
      <c r="AE79" s="52"/>
      <c r="AF79" s="53"/>
      <c r="AG79" s="49"/>
      <c r="AH79" s="49"/>
      <c r="AI79" s="49"/>
      <c r="AJ79" s="49"/>
      <c r="AK79" s="49"/>
      <c r="AL79" s="49"/>
      <c r="AM79" s="49"/>
      <c r="AN79" s="49"/>
      <c r="AO79" s="49"/>
    </row>
    <row r="80" spans="1:41" s="71" customFormat="1">
      <c r="A80" s="6"/>
      <c r="B80" s="25"/>
      <c r="C80" s="6"/>
      <c r="D80" s="6"/>
      <c r="E80" s="6"/>
      <c r="F80" s="6"/>
      <c r="G80" s="26"/>
      <c r="H80" s="26"/>
      <c r="I80" s="26"/>
      <c r="J80" s="6"/>
      <c r="K80" s="26"/>
      <c r="L80" s="26"/>
      <c r="M80" s="27"/>
      <c r="N80" s="27"/>
      <c r="O80" s="27"/>
      <c r="P80" s="27"/>
      <c r="Q80" s="26"/>
      <c r="R80" s="26"/>
      <c r="S80" s="26"/>
      <c r="T80" s="26"/>
      <c r="U80" s="26"/>
      <c r="V80" s="26"/>
      <c r="W80" s="26"/>
      <c r="X80" s="8"/>
      <c r="Y80" s="8"/>
      <c r="Z80" s="8"/>
      <c r="AA80" s="50"/>
      <c r="AB80" s="51"/>
      <c r="AC80" s="51"/>
      <c r="AD80" s="51"/>
      <c r="AE80" s="52"/>
      <c r="AF80" s="53"/>
      <c r="AG80" s="49"/>
      <c r="AH80" s="49"/>
      <c r="AI80" s="49"/>
      <c r="AJ80" s="49"/>
      <c r="AK80" s="49"/>
      <c r="AL80" s="49"/>
      <c r="AM80" s="49"/>
      <c r="AN80" s="49"/>
      <c r="AO80" s="49"/>
    </row>
    <row r="81" spans="1:41" s="71" customFormat="1">
      <c r="A81" s="6"/>
      <c r="B81" s="25"/>
      <c r="C81" s="6"/>
      <c r="D81" s="6"/>
      <c r="E81" s="6"/>
      <c r="F81" s="6"/>
      <c r="G81" s="26"/>
      <c r="H81" s="26"/>
      <c r="I81" s="26"/>
      <c r="J81" s="6"/>
      <c r="K81" s="26"/>
      <c r="L81" s="26"/>
      <c r="M81" s="27"/>
      <c r="N81" s="27"/>
      <c r="O81" s="27"/>
      <c r="P81" s="27"/>
      <c r="Q81" s="26"/>
      <c r="R81" s="26"/>
      <c r="S81" s="26"/>
      <c r="T81" s="26"/>
      <c r="U81" s="26"/>
      <c r="V81" s="26"/>
      <c r="W81" s="26"/>
      <c r="X81" s="8"/>
      <c r="Y81" s="8"/>
      <c r="Z81" s="8"/>
      <c r="AA81" s="50"/>
      <c r="AB81" s="51"/>
      <c r="AC81" s="51"/>
      <c r="AD81" s="51"/>
      <c r="AE81" s="52"/>
      <c r="AF81" s="53"/>
      <c r="AG81" s="49"/>
      <c r="AH81" s="49"/>
      <c r="AI81" s="49"/>
      <c r="AJ81" s="49"/>
      <c r="AK81" s="49"/>
      <c r="AL81" s="49"/>
      <c r="AM81" s="49"/>
      <c r="AN81" s="49"/>
      <c r="AO81" s="49"/>
    </row>
    <row r="82" spans="1:41" s="71" customFormat="1">
      <c r="A82" s="6"/>
      <c r="B82" s="25"/>
      <c r="C82" s="6"/>
      <c r="D82" s="6"/>
      <c r="E82" s="6"/>
      <c r="F82" s="6"/>
      <c r="G82" s="26"/>
      <c r="H82" s="26"/>
      <c r="I82" s="26"/>
      <c r="J82" s="6"/>
      <c r="K82" s="26"/>
      <c r="L82" s="26"/>
      <c r="M82" s="27"/>
      <c r="N82" s="27"/>
      <c r="O82" s="27"/>
      <c r="P82" s="27"/>
      <c r="Q82" s="26"/>
      <c r="R82" s="26"/>
      <c r="S82" s="26"/>
      <c r="T82" s="26"/>
      <c r="U82" s="26"/>
      <c r="V82" s="26"/>
      <c r="W82" s="26"/>
      <c r="X82" s="8"/>
      <c r="Y82" s="8"/>
      <c r="Z82" s="8"/>
      <c r="AA82" s="50"/>
      <c r="AB82" s="51"/>
      <c r="AC82" s="51"/>
      <c r="AD82" s="51"/>
      <c r="AE82" s="52"/>
      <c r="AF82" s="53"/>
      <c r="AG82" s="49"/>
      <c r="AH82" s="49"/>
      <c r="AI82" s="49"/>
      <c r="AJ82" s="49"/>
      <c r="AK82" s="49"/>
      <c r="AL82" s="49"/>
      <c r="AM82" s="49"/>
      <c r="AN82" s="49"/>
      <c r="AO82" s="49"/>
    </row>
    <row r="83" spans="1:41" s="71" customFormat="1">
      <c r="A83" s="6"/>
      <c r="B83" s="25"/>
      <c r="C83" s="6"/>
      <c r="D83" s="6"/>
      <c r="E83" s="6"/>
      <c r="F83" s="6"/>
      <c r="G83" s="26"/>
      <c r="H83" s="26"/>
      <c r="I83" s="26"/>
      <c r="J83" s="6"/>
      <c r="K83" s="26"/>
      <c r="L83" s="26"/>
      <c r="M83" s="27"/>
      <c r="N83" s="27"/>
      <c r="O83" s="27"/>
      <c r="P83" s="27"/>
      <c r="Q83" s="26"/>
      <c r="R83" s="26"/>
      <c r="S83" s="26"/>
      <c r="T83" s="26"/>
      <c r="U83" s="26"/>
      <c r="V83" s="26"/>
      <c r="W83" s="26"/>
      <c r="X83" s="8"/>
      <c r="Y83" s="8"/>
      <c r="Z83" s="8"/>
      <c r="AA83" s="50"/>
      <c r="AB83" s="51"/>
      <c r="AC83" s="51"/>
      <c r="AD83" s="51"/>
      <c r="AE83" s="52"/>
      <c r="AF83" s="53"/>
      <c r="AG83" s="49"/>
      <c r="AH83" s="49"/>
      <c r="AI83" s="49"/>
      <c r="AJ83" s="49"/>
      <c r="AK83" s="49"/>
      <c r="AL83" s="49"/>
      <c r="AM83" s="49"/>
      <c r="AN83" s="49"/>
      <c r="AO83" s="49"/>
    </row>
    <row r="84" spans="1:41" s="71" customFormat="1">
      <c r="A84" s="6"/>
      <c r="B84" s="25"/>
      <c r="C84" s="6"/>
      <c r="D84" s="6"/>
      <c r="E84" s="6"/>
      <c r="F84" s="6"/>
      <c r="G84" s="26"/>
      <c r="H84" s="26"/>
      <c r="I84" s="26"/>
      <c r="J84" s="6"/>
      <c r="K84" s="26"/>
      <c r="L84" s="26"/>
      <c r="M84" s="27"/>
      <c r="N84" s="27"/>
      <c r="O84" s="27"/>
      <c r="P84" s="27"/>
      <c r="Q84" s="26"/>
      <c r="R84" s="26"/>
      <c r="S84" s="26"/>
      <c r="T84" s="26"/>
      <c r="U84" s="26"/>
      <c r="V84" s="26"/>
      <c r="W84" s="26"/>
      <c r="X84" s="8"/>
      <c r="Y84" s="8"/>
      <c r="Z84" s="8"/>
      <c r="AA84" s="50"/>
      <c r="AB84" s="51"/>
      <c r="AC84" s="51"/>
      <c r="AD84" s="51"/>
      <c r="AE84" s="52"/>
      <c r="AF84" s="53"/>
      <c r="AG84" s="49"/>
      <c r="AH84" s="49"/>
      <c r="AI84" s="49"/>
      <c r="AJ84" s="49"/>
      <c r="AK84" s="49"/>
      <c r="AL84" s="49"/>
      <c r="AM84" s="49"/>
      <c r="AN84" s="49"/>
      <c r="AO84" s="49"/>
    </row>
    <row r="85" spans="1:41" s="71" customFormat="1">
      <c r="A85" s="6"/>
      <c r="B85" s="25"/>
      <c r="C85" s="6"/>
      <c r="D85" s="6"/>
      <c r="E85" s="6"/>
      <c r="F85" s="6"/>
      <c r="G85" s="26"/>
      <c r="H85" s="26"/>
      <c r="I85" s="26"/>
      <c r="J85" s="6"/>
      <c r="K85" s="26"/>
      <c r="L85" s="26"/>
      <c r="M85" s="27"/>
      <c r="N85" s="27"/>
      <c r="O85" s="27"/>
      <c r="P85" s="27"/>
      <c r="Q85" s="26"/>
      <c r="R85" s="26"/>
      <c r="S85" s="26"/>
      <c r="T85" s="26"/>
      <c r="U85" s="26"/>
      <c r="V85" s="26"/>
      <c r="W85" s="26"/>
      <c r="X85" s="8"/>
      <c r="Y85" s="8"/>
      <c r="Z85" s="8"/>
      <c r="AA85" s="50"/>
      <c r="AB85" s="51"/>
      <c r="AC85" s="51"/>
      <c r="AD85" s="51"/>
      <c r="AE85" s="52"/>
      <c r="AF85" s="53"/>
      <c r="AG85" s="49"/>
      <c r="AH85" s="49"/>
      <c r="AI85" s="49"/>
      <c r="AJ85" s="49"/>
      <c r="AK85" s="49"/>
      <c r="AL85" s="49"/>
      <c r="AM85" s="49"/>
      <c r="AN85" s="49"/>
      <c r="AO85" s="49"/>
    </row>
    <row r="86" spans="1:41" s="71" customFormat="1">
      <c r="A86" s="6"/>
      <c r="B86" s="25"/>
      <c r="C86" s="6"/>
      <c r="D86" s="6"/>
      <c r="E86" s="6"/>
      <c r="F86" s="6"/>
      <c r="G86" s="26"/>
      <c r="H86" s="26"/>
      <c r="I86" s="26"/>
      <c r="J86" s="6"/>
      <c r="K86" s="26"/>
      <c r="L86" s="26"/>
      <c r="M86" s="27"/>
      <c r="N86" s="27"/>
      <c r="O86" s="27"/>
      <c r="P86" s="27"/>
      <c r="Q86" s="26"/>
      <c r="R86" s="26"/>
      <c r="S86" s="26"/>
      <c r="T86" s="26"/>
      <c r="U86" s="26"/>
      <c r="V86" s="26"/>
      <c r="W86" s="26"/>
      <c r="X86" s="8"/>
      <c r="Y86" s="8"/>
      <c r="Z86" s="8"/>
      <c r="AA86" s="50"/>
      <c r="AB86" s="51"/>
      <c r="AC86" s="51"/>
      <c r="AD86" s="51"/>
      <c r="AE86" s="52"/>
      <c r="AF86" s="53"/>
      <c r="AG86" s="49"/>
      <c r="AH86" s="49"/>
      <c r="AI86" s="49"/>
      <c r="AJ86" s="49"/>
      <c r="AK86" s="49"/>
      <c r="AL86" s="49"/>
      <c r="AM86" s="49"/>
      <c r="AN86" s="49"/>
      <c r="AO86" s="49"/>
    </row>
    <row r="87" spans="1:41" s="71" customFormat="1">
      <c r="A87" s="6"/>
      <c r="B87" s="25"/>
      <c r="C87" s="6"/>
      <c r="D87" s="6"/>
      <c r="E87" s="6"/>
      <c r="F87" s="6"/>
      <c r="G87" s="26"/>
      <c r="H87" s="26"/>
      <c r="I87" s="26"/>
      <c r="J87" s="6"/>
      <c r="K87" s="26"/>
      <c r="L87" s="26"/>
      <c r="M87" s="27"/>
      <c r="N87" s="27"/>
      <c r="O87" s="27"/>
      <c r="P87" s="27"/>
      <c r="Q87" s="26"/>
      <c r="R87" s="26"/>
      <c r="S87" s="26"/>
      <c r="T87" s="26"/>
      <c r="U87" s="26"/>
      <c r="V87" s="26"/>
      <c r="W87" s="26"/>
      <c r="X87" s="8"/>
      <c r="Y87" s="8"/>
      <c r="Z87" s="8"/>
      <c r="AA87" s="50"/>
      <c r="AB87" s="51"/>
      <c r="AC87" s="51"/>
      <c r="AD87" s="51"/>
      <c r="AE87" s="52"/>
      <c r="AF87" s="53"/>
      <c r="AG87" s="49"/>
      <c r="AH87" s="49"/>
      <c r="AI87" s="49"/>
      <c r="AJ87" s="49"/>
      <c r="AK87" s="49"/>
      <c r="AL87" s="49"/>
      <c r="AM87" s="49"/>
      <c r="AN87" s="49"/>
      <c r="AO87" s="49"/>
    </row>
    <row r="88" spans="1:41" s="71" customFormat="1">
      <c r="A88" s="6"/>
      <c r="B88" s="25"/>
      <c r="C88" s="6"/>
      <c r="D88" s="6"/>
      <c r="E88" s="6"/>
      <c r="F88" s="6"/>
      <c r="G88" s="26"/>
      <c r="H88" s="26"/>
      <c r="I88" s="26"/>
      <c r="J88" s="6"/>
      <c r="K88" s="26"/>
      <c r="L88" s="26"/>
      <c r="M88" s="27"/>
      <c r="N88" s="27"/>
      <c r="O88" s="27"/>
      <c r="P88" s="27"/>
      <c r="Q88" s="26"/>
      <c r="R88" s="26"/>
      <c r="S88" s="26"/>
      <c r="T88" s="26"/>
      <c r="U88" s="26"/>
      <c r="V88" s="26"/>
      <c r="W88" s="26"/>
      <c r="X88" s="8"/>
      <c r="Y88" s="8"/>
      <c r="Z88" s="8"/>
      <c r="AA88" s="50"/>
      <c r="AB88" s="51"/>
      <c r="AC88" s="51"/>
      <c r="AD88" s="51"/>
      <c r="AE88" s="52"/>
      <c r="AF88" s="53"/>
      <c r="AG88" s="49"/>
      <c r="AH88" s="49"/>
      <c r="AI88" s="49"/>
      <c r="AJ88" s="49"/>
      <c r="AK88" s="49"/>
      <c r="AL88" s="49"/>
      <c r="AM88" s="49"/>
      <c r="AN88" s="49"/>
      <c r="AO88" s="49"/>
    </row>
    <row r="89" spans="1:41" s="71" customFormat="1">
      <c r="A89" s="6"/>
      <c r="B89" s="25"/>
      <c r="C89" s="6"/>
      <c r="D89" s="6"/>
      <c r="E89" s="6"/>
      <c r="F89" s="6"/>
      <c r="G89" s="26"/>
      <c r="H89" s="26"/>
      <c r="I89" s="26"/>
      <c r="J89" s="6"/>
      <c r="K89" s="26"/>
      <c r="L89" s="26"/>
      <c r="M89" s="27"/>
      <c r="N89" s="27"/>
      <c r="O89" s="27"/>
      <c r="P89" s="27"/>
      <c r="Q89" s="26"/>
      <c r="R89" s="26"/>
      <c r="S89" s="26"/>
      <c r="T89" s="26"/>
      <c r="U89" s="26"/>
      <c r="V89" s="26"/>
      <c r="W89" s="26"/>
      <c r="X89" s="8"/>
      <c r="Y89" s="8"/>
      <c r="Z89" s="8"/>
      <c r="AA89" s="50"/>
      <c r="AB89" s="51"/>
      <c r="AC89" s="51"/>
      <c r="AD89" s="51"/>
      <c r="AE89" s="52"/>
      <c r="AF89" s="53"/>
      <c r="AG89" s="49"/>
      <c r="AH89" s="49"/>
      <c r="AI89" s="49"/>
      <c r="AJ89" s="49"/>
      <c r="AK89" s="49"/>
      <c r="AL89" s="49"/>
      <c r="AM89" s="49"/>
      <c r="AN89" s="49"/>
      <c r="AO89" s="49"/>
    </row>
    <row r="90" spans="1:41" s="71" customFormat="1">
      <c r="A90" s="6"/>
      <c r="B90" s="25"/>
      <c r="C90" s="6"/>
      <c r="D90" s="6"/>
      <c r="E90" s="6"/>
      <c r="F90" s="6"/>
      <c r="G90" s="26"/>
      <c r="H90" s="26"/>
      <c r="I90" s="26"/>
      <c r="J90" s="6"/>
      <c r="K90" s="26"/>
      <c r="L90" s="26"/>
      <c r="M90" s="27"/>
      <c r="N90" s="27"/>
      <c r="O90" s="27"/>
      <c r="P90" s="27"/>
      <c r="Q90" s="26"/>
      <c r="R90" s="26"/>
      <c r="S90" s="26"/>
      <c r="T90" s="26"/>
      <c r="U90" s="26"/>
      <c r="V90" s="26"/>
      <c r="W90" s="26"/>
      <c r="X90" s="8"/>
      <c r="Y90" s="8"/>
      <c r="Z90" s="8"/>
      <c r="AA90" s="50"/>
      <c r="AB90" s="51"/>
      <c r="AC90" s="51"/>
      <c r="AD90" s="51"/>
      <c r="AE90" s="52"/>
      <c r="AF90" s="53"/>
      <c r="AG90" s="49"/>
      <c r="AH90" s="49"/>
      <c r="AI90" s="49"/>
      <c r="AJ90" s="49"/>
      <c r="AK90" s="49"/>
      <c r="AL90" s="49"/>
      <c r="AM90" s="49"/>
      <c r="AN90" s="49"/>
      <c r="AO90" s="49"/>
    </row>
    <row r="91" spans="1:41" s="71" customFormat="1">
      <c r="A91" s="6"/>
      <c r="B91" s="25"/>
      <c r="C91" s="6"/>
      <c r="D91" s="6"/>
      <c r="E91" s="6"/>
      <c r="F91" s="6"/>
      <c r="G91" s="26"/>
      <c r="H91" s="26"/>
      <c r="I91" s="26"/>
      <c r="J91" s="6"/>
      <c r="K91" s="26"/>
      <c r="L91" s="26"/>
      <c r="M91" s="27"/>
      <c r="N91" s="27"/>
      <c r="O91" s="27"/>
      <c r="P91" s="27"/>
      <c r="Q91" s="26"/>
      <c r="R91" s="26"/>
      <c r="S91" s="26"/>
      <c r="T91" s="26"/>
      <c r="U91" s="26"/>
      <c r="V91" s="26"/>
      <c r="W91" s="26"/>
      <c r="X91" s="8"/>
      <c r="Y91" s="8"/>
      <c r="Z91" s="8"/>
      <c r="AA91" s="50"/>
      <c r="AB91" s="51"/>
      <c r="AC91" s="51"/>
      <c r="AD91" s="51"/>
      <c r="AE91" s="52"/>
      <c r="AF91" s="53"/>
      <c r="AG91" s="49"/>
      <c r="AH91" s="49"/>
      <c r="AI91" s="49"/>
      <c r="AJ91" s="49"/>
      <c r="AK91" s="49"/>
      <c r="AL91" s="49"/>
      <c r="AM91" s="49"/>
      <c r="AN91" s="49"/>
      <c r="AO91" s="49"/>
    </row>
    <row r="92" spans="1:41" s="71" customFormat="1">
      <c r="A92" s="6"/>
      <c r="B92" s="25"/>
      <c r="C92" s="6"/>
      <c r="D92" s="6"/>
      <c r="E92" s="6"/>
      <c r="F92" s="6"/>
      <c r="G92" s="26"/>
      <c r="H92" s="26"/>
      <c r="I92" s="26"/>
      <c r="J92" s="6"/>
      <c r="K92" s="26"/>
      <c r="L92" s="26"/>
      <c r="M92" s="27"/>
      <c r="N92" s="27"/>
      <c r="O92" s="27"/>
      <c r="P92" s="27"/>
      <c r="Q92" s="26"/>
      <c r="R92" s="26"/>
      <c r="S92" s="26"/>
      <c r="T92" s="26"/>
      <c r="U92" s="26"/>
      <c r="V92" s="26"/>
      <c r="W92" s="26"/>
      <c r="X92" s="8"/>
      <c r="Y92" s="8"/>
      <c r="Z92" s="8"/>
      <c r="AA92" s="50"/>
      <c r="AB92" s="51"/>
      <c r="AC92" s="51"/>
      <c r="AD92" s="51"/>
      <c r="AE92" s="52"/>
      <c r="AF92" s="53"/>
      <c r="AG92" s="49"/>
      <c r="AH92" s="49"/>
      <c r="AI92" s="49"/>
      <c r="AJ92" s="49"/>
      <c r="AK92" s="49"/>
      <c r="AL92" s="49"/>
      <c r="AM92" s="49"/>
      <c r="AN92" s="49"/>
      <c r="AO92" s="49"/>
    </row>
    <row r="93" spans="1:41" s="71" customFormat="1">
      <c r="A93" s="6"/>
      <c r="B93" s="25"/>
      <c r="C93" s="6"/>
      <c r="D93" s="6"/>
      <c r="E93" s="6"/>
      <c r="F93" s="6"/>
      <c r="G93" s="26"/>
      <c r="H93" s="26"/>
      <c r="I93" s="26"/>
      <c r="J93" s="6"/>
      <c r="K93" s="26"/>
      <c r="L93" s="26"/>
      <c r="M93" s="27"/>
      <c r="N93" s="27"/>
      <c r="O93" s="27"/>
      <c r="P93" s="27"/>
      <c r="Q93" s="26"/>
      <c r="R93" s="26"/>
      <c r="S93" s="26"/>
      <c r="T93" s="26"/>
      <c r="U93" s="26"/>
      <c r="V93" s="26"/>
      <c r="W93" s="26"/>
      <c r="X93" s="8"/>
      <c r="Y93" s="8"/>
      <c r="Z93" s="8"/>
      <c r="AA93" s="50"/>
      <c r="AB93" s="51"/>
      <c r="AC93" s="51"/>
      <c r="AD93" s="51"/>
      <c r="AE93" s="52"/>
      <c r="AF93" s="53"/>
      <c r="AG93" s="49"/>
      <c r="AH93" s="49"/>
      <c r="AI93" s="49"/>
      <c r="AJ93" s="49"/>
      <c r="AK93" s="49"/>
      <c r="AL93" s="49"/>
      <c r="AM93" s="49"/>
      <c r="AN93" s="49"/>
      <c r="AO93" s="49"/>
    </row>
    <row r="94" spans="1:41" s="71" customFormat="1">
      <c r="A94" s="6"/>
      <c r="B94" s="25"/>
      <c r="C94" s="6"/>
      <c r="D94" s="6"/>
      <c r="E94" s="6"/>
      <c r="F94" s="6"/>
      <c r="G94" s="26"/>
      <c r="H94" s="26"/>
      <c r="I94" s="26"/>
      <c r="J94" s="6"/>
      <c r="K94" s="26"/>
      <c r="L94" s="26"/>
      <c r="M94" s="27"/>
      <c r="N94" s="27"/>
      <c r="O94" s="27"/>
      <c r="P94" s="27"/>
      <c r="Q94" s="26"/>
      <c r="R94" s="26"/>
      <c r="S94" s="26"/>
      <c r="T94" s="26"/>
      <c r="U94" s="26"/>
      <c r="V94" s="26"/>
      <c r="W94" s="26"/>
      <c r="X94" s="8"/>
      <c r="Y94" s="8"/>
      <c r="Z94" s="8"/>
      <c r="AA94" s="50"/>
      <c r="AB94" s="51"/>
      <c r="AC94" s="51"/>
      <c r="AD94" s="51"/>
      <c r="AE94" s="52"/>
      <c r="AF94" s="53"/>
      <c r="AG94" s="49"/>
      <c r="AH94" s="49"/>
      <c r="AI94" s="49"/>
      <c r="AJ94" s="49"/>
      <c r="AK94" s="49"/>
      <c r="AL94" s="49"/>
      <c r="AM94" s="49"/>
      <c r="AN94" s="49"/>
      <c r="AO94" s="49"/>
    </row>
    <row r="95" spans="1:41" s="71" customFormat="1">
      <c r="A95" s="6"/>
      <c r="B95" s="25"/>
      <c r="C95" s="6"/>
      <c r="D95" s="6"/>
      <c r="E95" s="6"/>
      <c r="F95" s="6"/>
      <c r="G95" s="26"/>
      <c r="H95" s="26"/>
      <c r="I95" s="26"/>
      <c r="J95" s="6"/>
      <c r="K95" s="26"/>
      <c r="L95" s="26"/>
      <c r="M95" s="27"/>
      <c r="N95" s="27"/>
      <c r="O95" s="27"/>
      <c r="P95" s="27"/>
      <c r="Q95" s="26"/>
      <c r="R95" s="26"/>
      <c r="S95" s="26"/>
      <c r="T95" s="26"/>
      <c r="U95" s="26"/>
      <c r="V95" s="26"/>
      <c r="W95" s="26"/>
      <c r="X95" s="8"/>
      <c r="Y95" s="8"/>
      <c r="Z95" s="8"/>
      <c r="AA95" s="50"/>
      <c r="AB95" s="51"/>
      <c r="AC95" s="51"/>
      <c r="AD95" s="51"/>
      <c r="AE95" s="52"/>
      <c r="AF95" s="53"/>
      <c r="AG95" s="49"/>
      <c r="AH95" s="49"/>
      <c r="AI95" s="49"/>
      <c r="AJ95" s="49"/>
      <c r="AK95" s="49"/>
      <c r="AL95" s="49"/>
      <c r="AM95" s="49"/>
      <c r="AN95" s="49"/>
      <c r="AO95" s="49"/>
    </row>
    <row r="96" spans="1:41" s="71" customFormat="1">
      <c r="A96" s="6"/>
      <c r="B96" s="25"/>
      <c r="C96" s="6"/>
      <c r="D96" s="6"/>
      <c r="E96" s="6"/>
      <c r="F96" s="6"/>
      <c r="G96" s="26"/>
      <c r="H96" s="26"/>
      <c r="I96" s="26"/>
      <c r="J96" s="6"/>
      <c r="K96" s="26"/>
      <c r="L96" s="26"/>
      <c r="M96" s="27"/>
      <c r="N96" s="27"/>
      <c r="O96" s="27"/>
      <c r="P96" s="27"/>
      <c r="Q96" s="26"/>
      <c r="R96" s="26"/>
      <c r="S96" s="26"/>
      <c r="T96" s="26"/>
      <c r="U96" s="26"/>
      <c r="V96" s="26"/>
      <c r="W96" s="26"/>
      <c r="X96" s="8"/>
      <c r="Y96" s="8"/>
      <c r="Z96" s="8"/>
      <c r="AA96" s="50"/>
      <c r="AB96" s="51"/>
      <c r="AC96" s="51"/>
      <c r="AD96" s="51"/>
      <c r="AE96" s="52"/>
      <c r="AF96" s="53"/>
      <c r="AG96" s="49"/>
      <c r="AH96" s="49"/>
      <c r="AI96" s="49"/>
      <c r="AJ96" s="49"/>
      <c r="AK96" s="49"/>
      <c r="AL96" s="49"/>
      <c r="AM96" s="49"/>
      <c r="AN96" s="49"/>
      <c r="AO96" s="49"/>
    </row>
    <row r="97" spans="1:41" s="71" customFormat="1">
      <c r="A97" s="6"/>
      <c r="B97" s="25"/>
      <c r="C97" s="6"/>
      <c r="D97" s="6"/>
      <c r="E97" s="6"/>
      <c r="F97" s="6"/>
      <c r="G97" s="26"/>
      <c r="H97" s="26"/>
      <c r="I97" s="26"/>
      <c r="J97" s="6"/>
      <c r="K97" s="26"/>
      <c r="L97" s="26"/>
      <c r="M97" s="27"/>
      <c r="N97" s="27"/>
      <c r="O97" s="27"/>
      <c r="P97" s="27"/>
      <c r="Q97" s="26"/>
      <c r="R97" s="26"/>
      <c r="S97" s="26"/>
      <c r="T97" s="26"/>
      <c r="U97" s="26"/>
      <c r="V97" s="26"/>
      <c r="W97" s="26"/>
      <c r="X97" s="8"/>
      <c r="Y97" s="8"/>
      <c r="Z97" s="8"/>
      <c r="AA97" s="50"/>
      <c r="AB97" s="51"/>
      <c r="AC97" s="51"/>
      <c r="AD97" s="51"/>
      <c r="AE97" s="52"/>
      <c r="AF97" s="53"/>
      <c r="AG97" s="49"/>
      <c r="AH97" s="49"/>
      <c r="AI97" s="49"/>
      <c r="AJ97" s="49"/>
      <c r="AK97" s="49"/>
      <c r="AL97" s="49"/>
      <c r="AM97" s="49"/>
      <c r="AN97" s="49"/>
      <c r="AO97" s="49"/>
    </row>
    <row r="98" spans="1:41" s="71" customFormat="1">
      <c r="A98" s="6"/>
      <c r="B98" s="25"/>
      <c r="C98" s="6"/>
      <c r="D98" s="6"/>
      <c r="E98" s="6"/>
      <c r="F98" s="6"/>
      <c r="G98" s="26"/>
      <c r="H98" s="26"/>
      <c r="I98" s="26"/>
      <c r="J98" s="6"/>
      <c r="K98" s="26"/>
      <c r="L98" s="26"/>
      <c r="M98" s="27"/>
      <c r="N98" s="27"/>
      <c r="O98" s="27"/>
      <c r="P98" s="27"/>
      <c r="Q98" s="26"/>
      <c r="R98" s="26"/>
      <c r="S98" s="26"/>
      <c r="T98" s="26"/>
      <c r="U98" s="26"/>
      <c r="V98" s="26"/>
      <c r="W98" s="26"/>
      <c r="X98" s="8"/>
      <c r="Y98" s="8"/>
      <c r="Z98" s="8"/>
      <c r="AA98" s="50"/>
      <c r="AB98" s="51"/>
      <c r="AC98" s="51"/>
      <c r="AD98" s="51"/>
      <c r="AE98" s="52"/>
      <c r="AF98" s="53"/>
      <c r="AG98" s="49"/>
      <c r="AH98" s="49"/>
      <c r="AI98" s="49"/>
      <c r="AJ98" s="49"/>
      <c r="AK98" s="49"/>
      <c r="AL98" s="49"/>
      <c r="AM98" s="49"/>
      <c r="AN98" s="49"/>
      <c r="AO98" s="49"/>
    </row>
    <row r="99" spans="1:41" s="71" customFormat="1">
      <c r="A99" s="6"/>
      <c r="B99" s="25"/>
      <c r="C99" s="6"/>
      <c r="D99" s="6"/>
      <c r="E99" s="6"/>
      <c r="F99" s="6"/>
      <c r="G99" s="26"/>
      <c r="H99" s="26"/>
      <c r="I99" s="26"/>
      <c r="J99" s="6"/>
      <c r="K99" s="26"/>
      <c r="L99" s="26"/>
      <c r="M99" s="27"/>
      <c r="N99" s="27"/>
      <c r="O99" s="27"/>
      <c r="P99" s="27"/>
      <c r="Q99" s="26"/>
      <c r="R99" s="26"/>
      <c r="S99" s="26"/>
      <c r="T99" s="26"/>
      <c r="U99" s="26"/>
      <c r="V99" s="26"/>
      <c r="W99" s="26"/>
      <c r="X99" s="8"/>
      <c r="Y99" s="8"/>
      <c r="Z99" s="8"/>
      <c r="AA99" s="50"/>
      <c r="AB99" s="51"/>
      <c r="AC99" s="51"/>
      <c r="AD99" s="51"/>
      <c r="AE99" s="52"/>
      <c r="AF99" s="53"/>
      <c r="AG99" s="49"/>
      <c r="AH99" s="49"/>
      <c r="AI99" s="49"/>
      <c r="AJ99" s="49"/>
      <c r="AK99" s="49"/>
      <c r="AL99" s="49"/>
      <c r="AM99" s="49"/>
      <c r="AN99" s="49"/>
      <c r="AO99" s="49"/>
    </row>
    <row r="100" spans="1:41" s="71" customFormat="1">
      <c r="A100" s="6"/>
      <c r="B100" s="25"/>
      <c r="C100" s="6"/>
      <c r="D100" s="6"/>
      <c r="E100" s="6"/>
      <c r="F100" s="6"/>
      <c r="G100" s="26"/>
      <c r="H100" s="26"/>
      <c r="I100" s="26"/>
      <c r="J100" s="6"/>
      <c r="K100" s="26"/>
      <c r="L100" s="26"/>
      <c r="M100" s="27"/>
      <c r="N100" s="27"/>
      <c r="O100" s="27"/>
      <c r="P100" s="27"/>
      <c r="Q100" s="26"/>
      <c r="R100" s="26"/>
      <c r="S100" s="26"/>
      <c r="T100" s="26"/>
      <c r="U100" s="26"/>
      <c r="V100" s="26"/>
      <c r="W100" s="26"/>
      <c r="X100" s="8"/>
      <c r="Y100" s="8"/>
      <c r="Z100" s="8"/>
      <c r="AA100" s="50"/>
      <c r="AB100" s="51"/>
      <c r="AC100" s="51"/>
      <c r="AD100" s="51"/>
      <c r="AE100" s="52"/>
      <c r="AF100" s="53"/>
      <c r="AG100" s="49"/>
      <c r="AH100" s="49"/>
      <c r="AI100" s="49"/>
      <c r="AJ100" s="49"/>
      <c r="AK100" s="49"/>
      <c r="AL100" s="49"/>
      <c r="AM100" s="49"/>
      <c r="AN100" s="49"/>
      <c r="AO100" s="49"/>
    </row>
    <row r="101" spans="1:41" s="71" customFormat="1">
      <c r="A101" s="6"/>
      <c r="B101" s="25"/>
      <c r="C101" s="6"/>
      <c r="D101" s="6"/>
      <c r="E101" s="6"/>
      <c r="F101" s="6"/>
      <c r="G101" s="26"/>
      <c r="H101" s="26"/>
      <c r="I101" s="26"/>
      <c r="J101" s="6"/>
      <c r="K101" s="26"/>
      <c r="L101" s="26"/>
      <c r="M101" s="27"/>
      <c r="N101" s="27"/>
      <c r="O101" s="27"/>
      <c r="P101" s="27"/>
      <c r="Q101" s="26"/>
      <c r="R101" s="26"/>
      <c r="S101" s="26"/>
      <c r="T101" s="26"/>
      <c r="U101" s="26"/>
      <c r="V101" s="26"/>
      <c r="W101" s="26"/>
      <c r="X101" s="8"/>
      <c r="Y101" s="8"/>
      <c r="Z101" s="8"/>
      <c r="AA101" s="50"/>
      <c r="AB101" s="51"/>
      <c r="AC101" s="51"/>
      <c r="AD101" s="51"/>
      <c r="AE101" s="52"/>
      <c r="AF101" s="53"/>
      <c r="AG101" s="49"/>
      <c r="AH101" s="49"/>
      <c r="AI101" s="49"/>
      <c r="AJ101" s="49"/>
      <c r="AK101" s="49"/>
      <c r="AL101" s="49"/>
      <c r="AM101" s="49"/>
      <c r="AN101" s="49"/>
      <c r="AO101" s="49"/>
    </row>
    <row r="102" spans="1:41" s="71" customFormat="1">
      <c r="A102" s="6"/>
      <c r="B102" s="25"/>
      <c r="C102" s="6"/>
      <c r="D102" s="6"/>
      <c r="E102" s="6"/>
      <c r="F102" s="6"/>
      <c r="G102" s="26"/>
      <c r="H102" s="26"/>
      <c r="I102" s="26"/>
      <c r="J102" s="6"/>
      <c r="K102" s="26"/>
      <c r="L102" s="26"/>
      <c r="M102" s="27"/>
      <c r="N102" s="27"/>
      <c r="O102" s="27"/>
      <c r="P102" s="27"/>
      <c r="Q102" s="26"/>
      <c r="R102" s="26"/>
      <c r="S102" s="26"/>
      <c r="T102" s="26"/>
      <c r="U102" s="26"/>
      <c r="V102" s="26"/>
      <c r="W102" s="26"/>
      <c r="X102" s="8"/>
      <c r="Y102" s="8"/>
      <c r="Z102" s="8"/>
      <c r="AA102" s="50"/>
      <c r="AB102" s="51"/>
      <c r="AC102" s="51"/>
      <c r="AD102" s="51"/>
      <c r="AE102" s="52"/>
      <c r="AF102" s="53"/>
      <c r="AG102" s="49"/>
      <c r="AH102" s="49"/>
      <c r="AI102" s="49"/>
      <c r="AJ102" s="49"/>
      <c r="AK102" s="49"/>
      <c r="AL102" s="49"/>
      <c r="AM102" s="49"/>
      <c r="AN102" s="49"/>
      <c r="AO102" s="49"/>
    </row>
    <row r="103" spans="1:41" s="71" customFormat="1">
      <c r="A103" s="6"/>
      <c r="B103" s="25"/>
      <c r="C103" s="6"/>
      <c r="D103" s="6"/>
      <c r="E103" s="6"/>
      <c r="F103" s="6"/>
      <c r="G103" s="26"/>
      <c r="H103" s="26"/>
      <c r="I103" s="26"/>
      <c r="J103" s="6"/>
      <c r="K103" s="26"/>
      <c r="L103" s="26"/>
      <c r="M103" s="27"/>
      <c r="N103" s="27"/>
      <c r="O103" s="27"/>
      <c r="P103" s="27"/>
      <c r="Q103" s="26"/>
      <c r="R103" s="26"/>
      <c r="S103" s="26"/>
      <c r="T103" s="26"/>
      <c r="U103" s="26"/>
      <c r="V103" s="26"/>
      <c r="W103" s="26"/>
      <c r="X103" s="8"/>
      <c r="Y103" s="8"/>
      <c r="Z103" s="8"/>
      <c r="AA103" s="50"/>
      <c r="AB103" s="51"/>
      <c r="AC103" s="51"/>
      <c r="AD103" s="51"/>
      <c r="AE103" s="52"/>
      <c r="AF103" s="53"/>
      <c r="AG103" s="49"/>
      <c r="AH103" s="49"/>
      <c r="AI103" s="49"/>
      <c r="AJ103" s="49"/>
      <c r="AK103" s="49"/>
      <c r="AL103" s="49"/>
      <c r="AM103" s="49"/>
      <c r="AN103" s="49"/>
      <c r="AO103" s="49"/>
    </row>
    <row r="104" spans="1:41" s="71" customFormat="1">
      <c r="A104" s="6"/>
      <c r="B104" s="25"/>
      <c r="C104" s="6"/>
      <c r="D104" s="6"/>
      <c r="E104" s="6"/>
      <c r="F104" s="6"/>
      <c r="G104" s="26"/>
      <c r="H104" s="26"/>
      <c r="I104" s="26"/>
      <c r="J104" s="6"/>
      <c r="K104" s="26"/>
      <c r="L104" s="26"/>
      <c r="M104" s="27"/>
      <c r="N104" s="27"/>
      <c r="O104" s="27"/>
      <c r="P104" s="27"/>
      <c r="Q104" s="26"/>
      <c r="R104" s="26"/>
      <c r="S104" s="26"/>
      <c r="T104" s="26"/>
      <c r="U104" s="26"/>
      <c r="V104" s="26"/>
      <c r="W104" s="26"/>
      <c r="X104" s="8"/>
      <c r="Y104" s="8"/>
      <c r="Z104" s="8"/>
      <c r="AA104" s="50"/>
      <c r="AB104" s="51"/>
      <c r="AC104" s="51"/>
      <c r="AD104" s="51"/>
      <c r="AE104" s="52"/>
      <c r="AF104" s="53"/>
      <c r="AG104" s="49"/>
      <c r="AH104" s="49"/>
      <c r="AI104" s="49"/>
      <c r="AJ104" s="49"/>
      <c r="AK104" s="49"/>
      <c r="AL104" s="49"/>
      <c r="AM104" s="49"/>
      <c r="AN104" s="49"/>
      <c r="AO104" s="49"/>
    </row>
    <row r="105" spans="1:41" s="71" customFormat="1">
      <c r="A105" s="6"/>
      <c r="B105" s="25"/>
      <c r="C105" s="6"/>
      <c r="D105" s="6"/>
      <c r="E105" s="6"/>
      <c r="F105" s="6"/>
      <c r="G105" s="26"/>
      <c r="H105" s="26"/>
      <c r="I105" s="26"/>
      <c r="J105" s="6"/>
      <c r="K105" s="26"/>
      <c r="L105" s="26"/>
      <c r="M105" s="27"/>
      <c r="N105" s="27"/>
      <c r="O105" s="27"/>
      <c r="P105" s="27"/>
      <c r="Q105" s="26"/>
      <c r="R105" s="26"/>
      <c r="S105" s="26"/>
      <c r="T105" s="26"/>
      <c r="U105" s="26"/>
      <c r="V105" s="26"/>
      <c r="W105" s="26"/>
      <c r="X105" s="8"/>
      <c r="Y105" s="8"/>
      <c r="Z105" s="8"/>
      <c r="AA105" s="50"/>
      <c r="AB105" s="51"/>
      <c r="AC105" s="51"/>
      <c r="AD105" s="51"/>
      <c r="AE105" s="52"/>
      <c r="AF105" s="53"/>
      <c r="AG105" s="49"/>
      <c r="AH105" s="49"/>
      <c r="AI105" s="49"/>
      <c r="AJ105" s="49"/>
      <c r="AK105" s="49"/>
      <c r="AL105" s="49"/>
      <c r="AM105" s="49"/>
      <c r="AN105" s="49"/>
      <c r="AO105" s="49"/>
    </row>
    <row r="106" spans="1:41" s="71" customFormat="1">
      <c r="A106" s="6"/>
      <c r="B106" s="25"/>
      <c r="C106" s="6"/>
      <c r="D106" s="6"/>
      <c r="E106" s="6"/>
      <c r="F106" s="6"/>
      <c r="G106" s="26"/>
      <c r="H106" s="26"/>
      <c r="I106" s="26"/>
      <c r="J106" s="6"/>
      <c r="K106" s="26"/>
      <c r="L106" s="26"/>
      <c r="M106" s="27"/>
      <c r="N106" s="27"/>
      <c r="O106" s="27"/>
      <c r="P106" s="27"/>
      <c r="Q106" s="26"/>
      <c r="R106" s="26"/>
      <c r="S106" s="26"/>
      <c r="T106" s="26"/>
      <c r="U106" s="26"/>
      <c r="V106" s="26"/>
      <c r="W106" s="26"/>
      <c r="X106" s="8"/>
      <c r="Y106" s="8"/>
      <c r="Z106" s="8"/>
      <c r="AA106" s="50"/>
      <c r="AB106" s="51"/>
      <c r="AC106" s="51"/>
      <c r="AD106" s="51"/>
      <c r="AE106" s="52"/>
      <c r="AF106" s="53"/>
      <c r="AG106" s="49"/>
      <c r="AH106" s="49"/>
      <c r="AI106" s="49"/>
      <c r="AJ106" s="49"/>
      <c r="AK106" s="49"/>
      <c r="AL106" s="49"/>
      <c r="AM106" s="49"/>
      <c r="AN106" s="49"/>
      <c r="AO106" s="49"/>
    </row>
    <row r="107" spans="1:41" s="71" customFormat="1">
      <c r="A107" s="6"/>
      <c r="B107" s="25"/>
      <c r="C107" s="6"/>
      <c r="D107" s="6"/>
      <c r="E107" s="6"/>
      <c r="F107" s="6"/>
      <c r="G107" s="26"/>
      <c r="H107" s="26"/>
      <c r="I107" s="26"/>
      <c r="J107" s="6"/>
      <c r="K107" s="26"/>
      <c r="L107" s="26"/>
      <c r="M107" s="27"/>
      <c r="N107" s="27"/>
      <c r="O107" s="27"/>
      <c r="P107" s="27"/>
      <c r="Q107" s="26"/>
      <c r="R107" s="26"/>
      <c r="S107" s="26"/>
      <c r="T107" s="26"/>
      <c r="U107" s="26"/>
      <c r="V107" s="26"/>
      <c r="W107" s="26"/>
      <c r="X107" s="8"/>
      <c r="Y107" s="8"/>
      <c r="Z107" s="8"/>
      <c r="AA107" s="50"/>
      <c r="AB107" s="51"/>
      <c r="AC107" s="51"/>
      <c r="AD107" s="51"/>
      <c r="AE107" s="52"/>
      <c r="AF107" s="53"/>
      <c r="AG107" s="49"/>
      <c r="AH107" s="49"/>
      <c r="AI107" s="49"/>
      <c r="AJ107" s="49"/>
      <c r="AK107" s="49"/>
      <c r="AL107" s="49"/>
      <c r="AM107" s="49"/>
      <c r="AN107" s="49"/>
      <c r="AO107" s="49"/>
    </row>
    <row r="108" spans="1:41" s="71" customFormat="1">
      <c r="A108" s="6"/>
      <c r="B108" s="25"/>
      <c r="C108" s="6"/>
      <c r="D108" s="6"/>
      <c r="E108" s="6"/>
      <c r="F108" s="6"/>
      <c r="G108" s="26"/>
      <c r="H108" s="26"/>
      <c r="I108" s="26"/>
      <c r="J108" s="6"/>
      <c r="K108" s="26"/>
      <c r="L108" s="26"/>
      <c r="M108" s="27"/>
      <c r="N108" s="27"/>
      <c r="O108" s="27"/>
      <c r="P108" s="27"/>
      <c r="Q108" s="26"/>
      <c r="R108" s="26"/>
      <c r="S108" s="26"/>
      <c r="T108" s="26"/>
      <c r="U108" s="26"/>
      <c r="V108" s="26"/>
      <c r="W108" s="26"/>
      <c r="X108" s="8"/>
      <c r="Y108" s="8"/>
      <c r="Z108" s="8"/>
      <c r="AA108" s="50"/>
      <c r="AB108" s="51"/>
      <c r="AC108" s="51"/>
      <c r="AD108" s="51"/>
      <c r="AE108" s="52"/>
      <c r="AF108" s="53"/>
      <c r="AG108" s="49"/>
      <c r="AH108" s="49"/>
      <c r="AI108" s="49"/>
      <c r="AJ108" s="49"/>
      <c r="AK108" s="49"/>
      <c r="AL108" s="49"/>
      <c r="AM108" s="49"/>
      <c r="AN108" s="49"/>
      <c r="AO108" s="49"/>
    </row>
    <row r="109" spans="1:41" s="71" customFormat="1">
      <c r="A109" s="6"/>
      <c r="B109" s="25"/>
      <c r="C109" s="6"/>
      <c r="D109" s="6"/>
      <c r="E109" s="6"/>
      <c r="F109" s="6"/>
      <c r="G109" s="26"/>
      <c r="H109" s="26"/>
      <c r="I109" s="26"/>
      <c r="J109" s="6"/>
      <c r="K109" s="26"/>
      <c r="L109" s="26"/>
      <c r="M109" s="27"/>
      <c r="N109" s="27"/>
      <c r="O109" s="27"/>
      <c r="P109" s="27"/>
      <c r="Q109" s="26"/>
      <c r="R109" s="26"/>
      <c r="S109" s="26"/>
      <c r="T109" s="26"/>
      <c r="U109" s="26"/>
      <c r="V109" s="26"/>
      <c r="W109" s="26"/>
      <c r="X109" s="8"/>
      <c r="Y109" s="8"/>
      <c r="Z109" s="8"/>
      <c r="AA109" s="50"/>
      <c r="AB109" s="51"/>
      <c r="AC109" s="51"/>
      <c r="AD109" s="51"/>
      <c r="AE109" s="52"/>
      <c r="AF109" s="53"/>
      <c r="AG109" s="49"/>
      <c r="AH109" s="49"/>
      <c r="AI109" s="49"/>
      <c r="AJ109" s="49"/>
      <c r="AK109" s="49"/>
      <c r="AL109" s="49"/>
      <c r="AM109" s="49"/>
      <c r="AN109" s="49"/>
      <c r="AO109" s="49"/>
    </row>
    <row r="110" spans="1:41" s="71" customFormat="1">
      <c r="A110" s="6"/>
      <c r="B110" s="25"/>
      <c r="C110" s="6"/>
      <c r="D110" s="6"/>
      <c r="E110" s="6"/>
      <c r="F110" s="6"/>
      <c r="G110" s="26"/>
      <c r="H110" s="26"/>
      <c r="I110" s="26"/>
      <c r="J110" s="6"/>
      <c r="K110" s="26"/>
      <c r="L110" s="26"/>
      <c r="M110" s="27"/>
      <c r="N110" s="27"/>
      <c r="O110" s="27"/>
      <c r="P110" s="27"/>
      <c r="Q110" s="26"/>
      <c r="R110" s="26"/>
      <c r="S110" s="26"/>
      <c r="T110" s="26"/>
      <c r="U110" s="26"/>
      <c r="V110" s="26"/>
      <c r="W110" s="26"/>
      <c r="X110" s="8"/>
      <c r="Y110" s="8"/>
      <c r="Z110" s="8"/>
      <c r="AA110" s="50"/>
      <c r="AB110" s="51"/>
      <c r="AC110" s="51"/>
      <c r="AD110" s="51"/>
      <c r="AE110" s="52"/>
      <c r="AF110" s="53"/>
      <c r="AG110" s="49"/>
      <c r="AH110" s="49"/>
      <c r="AI110" s="49"/>
      <c r="AJ110" s="49"/>
      <c r="AK110" s="49"/>
      <c r="AL110" s="49"/>
      <c r="AM110" s="49"/>
      <c r="AN110" s="49"/>
      <c r="AO110" s="49"/>
    </row>
    <row r="111" spans="1:41" s="71" customFormat="1">
      <c r="A111" s="6"/>
      <c r="B111" s="25"/>
      <c r="C111" s="6"/>
      <c r="D111" s="6"/>
      <c r="E111" s="6"/>
      <c r="F111" s="6"/>
      <c r="G111" s="26"/>
      <c r="H111" s="26"/>
      <c r="I111" s="26"/>
      <c r="J111" s="6"/>
      <c r="K111" s="26"/>
      <c r="L111" s="26"/>
      <c r="M111" s="27"/>
      <c r="N111" s="27"/>
      <c r="O111" s="27"/>
      <c r="P111" s="27"/>
      <c r="Q111" s="26"/>
      <c r="R111" s="26"/>
      <c r="S111" s="26"/>
      <c r="T111" s="26"/>
      <c r="U111" s="26"/>
      <c r="V111" s="26"/>
      <c r="W111" s="26"/>
      <c r="X111" s="8"/>
      <c r="Y111" s="8"/>
      <c r="Z111" s="8"/>
      <c r="AA111" s="50"/>
      <c r="AB111" s="51"/>
      <c r="AC111" s="51"/>
      <c r="AD111" s="51"/>
      <c r="AE111" s="52"/>
      <c r="AF111" s="53"/>
      <c r="AG111" s="49"/>
      <c r="AH111" s="49"/>
      <c r="AI111" s="49"/>
      <c r="AJ111" s="49"/>
      <c r="AK111" s="49"/>
      <c r="AL111" s="49"/>
      <c r="AM111" s="49"/>
      <c r="AN111" s="49"/>
      <c r="AO111" s="49"/>
    </row>
    <row r="112" spans="1:41" s="71" customFormat="1">
      <c r="A112" s="6"/>
      <c r="B112" s="25"/>
      <c r="C112" s="6"/>
      <c r="D112" s="6"/>
      <c r="E112" s="6"/>
      <c r="F112" s="6"/>
      <c r="G112" s="26"/>
      <c r="H112" s="26"/>
      <c r="I112" s="26"/>
      <c r="J112" s="6"/>
      <c r="K112" s="26"/>
      <c r="L112" s="26"/>
      <c r="M112" s="27"/>
      <c r="N112" s="27"/>
      <c r="O112" s="27"/>
      <c r="P112" s="27"/>
      <c r="Q112" s="26"/>
      <c r="R112" s="26"/>
      <c r="S112" s="26"/>
      <c r="T112" s="26"/>
      <c r="U112" s="26"/>
      <c r="V112" s="26"/>
      <c r="W112" s="26"/>
      <c r="X112" s="8"/>
      <c r="Y112" s="8"/>
      <c r="Z112" s="8"/>
      <c r="AA112" s="50"/>
      <c r="AB112" s="51"/>
      <c r="AC112" s="51"/>
      <c r="AD112" s="51"/>
      <c r="AE112" s="52"/>
      <c r="AF112" s="53"/>
      <c r="AG112" s="49"/>
      <c r="AH112" s="49"/>
      <c r="AI112" s="49"/>
      <c r="AJ112" s="49"/>
      <c r="AK112" s="49"/>
      <c r="AL112" s="49"/>
      <c r="AM112" s="49"/>
      <c r="AN112" s="49"/>
      <c r="AO112" s="49"/>
    </row>
    <row r="113" spans="1:41" s="71" customFormat="1">
      <c r="A113" s="6"/>
      <c r="B113" s="25"/>
      <c r="C113" s="6"/>
      <c r="D113" s="6"/>
      <c r="E113" s="6"/>
      <c r="F113" s="6"/>
      <c r="G113" s="26"/>
      <c r="H113" s="26"/>
      <c r="I113" s="26"/>
      <c r="J113" s="6"/>
      <c r="K113" s="26"/>
      <c r="L113" s="26"/>
      <c r="M113" s="27"/>
      <c r="N113" s="27"/>
      <c r="O113" s="27"/>
      <c r="P113" s="27"/>
      <c r="Q113" s="26"/>
      <c r="R113" s="26"/>
      <c r="S113" s="26"/>
      <c r="T113" s="26"/>
      <c r="U113" s="26"/>
      <c r="V113" s="26"/>
      <c r="W113" s="26"/>
      <c r="X113" s="8"/>
      <c r="Y113" s="8"/>
      <c r="Z113" s="8"/>
      <c r="AA113" s="50"/>
      <c r="AB113" s="51"/>
      <c r="AC113" s="51"/>
      <c r="AD113" s="51"/>
      <c r="AE113" s="52"/>
      <c r="AF113" s="53"/>
      <c r="AG113" s="49"/>
      <c r="AH113" s="49"/>
      <c r="AI113" s="49"/>
      <c r="AJ113" s="49"/>
      <c r="AK113" s="49"/>
      <c r="AL113" s="49"/>
      <c r="AM113" s="49"/>
      <c r="AN113" s="49"/>
      <c r="AO113" s="49"/>
    </row>
    <row r="114" spans="1:41" s="71" customFormat="1">
      <c r="A114" s="6"/>
      <c r="B114" s="25"/>
      <c r="C114" s="6"/>
      <c r="D114" s="6"/>
      <c r="E114" s="6"/>
      <c r="F114" s="6"/>
      <c r="G114" s="26"/>
      <c r="H114" s="26"/>
      <c r="I114" s="26"/>
      <c r="J114" s="6"/>
      <c r="K114" s="26"/>
      <c r="L114" s="26"/>
      <c r="M114" s="27"/>
      <c r="N114" s="27"/>
      <c r="O114" s="27"/>
      <c r="P114" s="27"/>
      <c r="Q114" s="26"/>
      <c r="R114" s="26"/>
      <c r="S114" s="26"/>
      <c r="T114" s="26"/>
      <c r="U114" s="26"/>
      <c r="V114" s="26"/>
      <c r="W114" s="26"/>
      <c r="X114" s="8"/>
      <c r="Y114" s="8"/>
      <c r="Z114" s="8"/>
      <c r="AA114" s="50"/>
      <c r="AB114" s="51"/>
      <c r="AC114" s="51"/>
      <c r="AD114" s="51"/>
      <c r="AE114" s="52"/>
      <c r="AF114" s="53"/>
      <c r="AG114" s="49"/>
      <c r="AH114" s="49"/>
      <c r="AI114" s="49"/>
      <c r="AJ114" s="49"/>
      <c r="AK114" s="49"/>
      <c r="AL114" s="49"/>
      <c r="AM114" s="49"/>
      <c r="AN114" s="49"/>
      <c r="AO114" s="49"/>
    </row>
    <row r="115" spans="1:41" s="71" customFormat="1">
      <c r="A115" s="6"/>
      <c r="B115" s="25"/>
      <c r="C115" s="6"/>
      <c r="D115" s="6"/>
      <c r="E115" s="6"/>
      <c r="F115" s="6"/>
      <c r="G115" s="26"/>
      <c r="H115" s="26"/>
      <c r="I115" s="26"/>
      <c r="J115" s="6"/>
      <c r="K115" s="26"/>
      <c r="L115" s="26"/>
      <c r="M115" s="27"/>
      <c r="N115" s="27"/>
      <c r="O115" s="27"/>
      <c r="P115" s="27"/>
      <c r="Q115" s="26"/>
      <c r="R115" s="26"/>
      <c r="S115" s="26"/>
      <c r="T115" s="26"/>
      <c r="U115" s="26"/>
      <c r="V115" s="26"/>
      <c r="W115" s="26"/>
      <c r="X115" s="8"/>
      <c r="Y115" s="8"/>
      <c r="Z115" s="8"/>
      <c r="AA115" s="50"/>
      <c r="AB115" s="51"/>
      <c r="AC115" s="51"/>
      <c r="AD115" s="51"/>
      <c r="AE115" s="52"/>
      <c r="AF115" s="53"/>
      <c r="AG115" s="49"/>
      <c r="AH115" s="49"/>
      <c r="AI115" s="49"/>
      <c r="AJ115" s="49"/>
      <c r="AK115" s="49"/>
      <c r="AL115" s="49"/>
      <c r="AM115" s="49"/>
      <c r="AN115" s="49"/>
      <c r="AO115" s="49"/>
    </row>
    <row r="116" spans="1:41" s="71" customFormat="1">
      <c r="A116" s="6"/>
      <c r="B116" s="25"/>
      <c r="C116" s="6"/>
      <c r="D116" s="6"/>
      <c r="E116" s="6"/>
      <c r="F116" s="6"/>
      <c r="G116" s="26"/>
      <c r="H116" s="26"/>
      <c r="I116" s="26"/>
      <c r="J116" s="6"/>
      <c r="K116" s="26"/>
      <c r="L116" s="26"/>
      <c r="M116" s="27"/>
      <c r="N116" s="27"/>
      <c r="O116" s="27"/>
      <c r="P116" s="27"/>
      <c r="Q116" s="26"/>
      <c r="R116" s="26"/>
      <c r="S116" s="26"/>
      <c r="T116" s="26"/>
      <c r="U116" s="26"/>
      <c r="V116" s="26"/>
      <c r="W116" s="26"/>
      <c r="X116" s="8"/>
      <c r="Y116" s="8"/>
      <c r="Z116" s="8"/>
      <c r="AA116" s="50"/>
      <c r="AB116" s="51"/>
      <c r="AC116" s="51"/>
      <c r="AD116" s="51"/>
      <c r="AE116" s="52"/>
      <c r="AF116" s="53"/>
      <c r="AG116" s="49"/>
      <c r="AH116" s="49"/>
      <c r="AI116" s="49"/>
      <c r="AJ116" s="49"/>
      <c r="AK116" s="49"/>
      <c r="AL116" s="49"/>
      <c r="AM116" s="49"/>
      <c r="AN116" s="49"/>
      <c r="AO116" s="49"/>
    </row>
    <row r="117" spans="1:41" s="71" customFormat="1">
      <c r="A117" s="6"/>
      <c r="B117" s="25"/>
      <c r="C117" s="6"/>
      <c r="D117" s="6"/>
      <c r="E117" s="6"/>
      <c r="F117" s="6"/>
      <c r="G117" s="26"/>
      <c r="H117" s="26"/>
      <c r="I117" s="26"/>
      <c r="J117" s="6"/>
      <c r="K117" s="26"/>
      <c r="L117" s="26"/>
      <c r="M117" s="27"/>
      <c r="N117" s="27"/>
      <c r="O117" s="27"/>
      <c r="P117" s="27"/>
      <c r="Q117" s="26"/>
      <c r="R117" s="26"/>
      <c r="S117" s="26"/>
      <c r="T117" s="26"/>
      <c r="U117" s="26"/>
      <c r="V117" s="26"/>
      <c r="W117" s="26"/>
      <c r="X117" s="8"/>
      <c r="Y117" s="8"/>
      <c r="Z117" s="8"/>
      <c r="AA117" s="50"/>
      <c r="AB117" s="51"/>
      <c r="AC117" s="51"/>
      <c r="AD117" s="51"/>
      <c r="AE117" s="52"/>
      <c r="AF117" s="53"/>
      <c r="AG117" s="49"/>
      <c r="AH117" s="49"/>
      <c r="AI117" s="49"/>
      <c r="AJ117" s="49"/>
      <c r="AK117" s="49"/>
      <c r="AL117" s="49"/>
      <c r="AM117" s="49"/>
      <c r="AN117" s="49"/>
      <c r="AO117" s="49"/>
    </row>
    <row r="118" spans="1:41" s="71" customFormat="1">
      <c r="A118" s="6"/>
      <c r="B118" s="25"/>
      <c r="C118" s="6"/>
      <c r="D118" s="6"/>
      <c r="E118" s="6"/>
      <c r="F118" s="6"/>
      <c r="G118" s="26"/>
      <c r="H118" s="26"/>
      <c r="I118" s="26"/>
      <c r="J118" s="6"/>
      <c r="K118" s="26"/>
      <c r="L118" s="26"/>
      <c r="M118" s="27"/>
      <c r="N118" s="27"/>
      <c r="O118" s="27"/>
      <c r="P118" s="27"/>
      <c r="Q118" s="26"/>
      <c r="R118" s="26"/>
      <c r="S118" s="26"/>
      <c r="T118" s="26"/>
      <c r="U118" s="26"/>
      <c r="V118" s="26"/>
      <c r="W118" s="26"/>
      <c r="X118" s="8"/>
      <c r="Y118" s="8"/>
      <c r="Z118" s="8"/>
      <c r="AA118" s="50"/>
      <c r="AB118" s="51"/>
      <c r="AC118" s="51"/>
      <c r="AD118" s="51"/>
      <c r="AE118" s="52"/>
      <c r="AF118" s="53"/>
      <c r="AG118" s="49"/>
      <c r="AH118" s="49"/>
      <c r="AI118" s="49"/>
      <c r="AJ118" s="49"/>
      <c r="AK118" s="49"/>
      <c r="AL118" s="49"/>
      <c r="AM118" s="49"/>
      <c r="AN118" s="49"/>
      <c r="AO118" s="49"/>
    </row>
    <row r="119" spans="1:41" s="71" customFormat="1">
      <c r="A119" s="6"/>
      <c r="B119" s="25"/>
      <c r="C119" s="6"/>
      <c r="D119" s="6"/>
      <c r="E119" s="6"/>
      <c r="F119" s="6"/>
      <c r="G119" s="26"/>
      <c r="H119" s="26"/>
      <c r="I119" s="26"/>
      <c r="J119" s="6"/>
      <c r="K119" s="26"/>
      <c r="L119" s="26"/>
      <c r="M119" s="27"/>
      <c r="N119" s="27"/>
      <c r="O119" s="27"/>
      <c r="P119" s="27"/>
      <c r="Q119" s="26"/>
      <c r="R119" s="26"/>
      <c r="S119" s="26"/>
      <c r="T119" s="26"/>
      <c r="U119" s="26"/>
      <c r="V119" s="26"/>
      <c r="W119" s="26"/>
      <c r="X119" s="8"/>
      <c r="Y119" s="8"/>
      <c r="Z119" s="8"/>
      <c r="AA119" s="50"/>
      <c r="AB119" s="51"/>
      <c r="AC119" s="51"/>
      <c r="AD119" s="51"/>
      <c r="AE119" s="52"/>
      <c r="AF119" s="53"/>
      <c r="AG119" s="49"/>
      <c r="AH119" s="49"/>
      <c r="AI119" s="49"/>
      <c r="AJ119" s="49"/>
      <c r="AK119" s="49"/>
      <c r="AL119" s="49"/>
      <c r="AM119" s="49"/>
      <c r="AN119" s="49"/>
      <c r="AO119" s="49"/>
    </row>
    <row r="120" spans="1:41" s="71" customFormat="1">
      <c r="A120" s="6"/>
      <c r="B120" s="25"/>
      <c r="C120" s="6"/>
      <c r="D120" s="6"/>
      <c r="E120" s="6"/>
      <c r="F120" s="6"/>
      <c r="G120" s="26"/>
      <c r="H120" s="26"/>
      <c r="I120" s="26"/>
      <c r="J120" s="6"/>
      <c r="K120" s="26"/>
      <c r="L120" s="26"/>
      <c r="M120" s="27"/>
      <c r="N120" s="27"/>
      <c r="O120" s="27"/>
      <c r="P120" s="27"/>
      <c r="Q120" s="26"/>
      <c r="R120" s="26"/>
      <c r="S120" s="26"/>
      <c r="T120" s="26"/>
      <c r="U120" s="26"/>
      <c r="V120" s="26"/>
      <c r="W120" s="26"/>
      <c r="X120" s="8"/>
      <c r="Y120" s="8"/>
      <c r="Z120" s="8"/>
      <c r="AA120" s="50"/>
      <c r="AB120" s="51"/>
      <c r="AC120" s="51"/>
      <c r="AD120" s="51"/>
      <c r="AE120" s="52"/>
      <c r="AF120" s="53"/>
      <c r="AG120" s="49"/>
      <c r="AH120" s="49"/>
      <c r="AI120" s="49"/>
      <c r="AJ120" s="49"/>
      <c r="AK120" s="49"/>
      <c r="AL120" s="49"/>
      <c r="AM120" s="49"/>
      <c r="AN120" s="49"/>
      <c r="AO120" s="49"/>
    </row>
    <row r="121" spans="1:41" s="71" customFormat="1">
      <c r="A121" s="6"/>
      <c r="B121" s="25"/>
      <c r="C121" s="6"/>
      <c r="D121" s="6"/>
      <c r="E121" s="6"/>
      <c r="F121" s="6"/>
      <c r="G121" s="26"/>
      <c r="H121" s="26"/>
      <c r="I121" s="26"/>
      <c r="J121" s="6"/>
      <c r="K121" s="26"/>
      <c r="L121" s="26"/>
      <c r="M121" s="27"/>
      <c r="N121" s="27"/>
      <c r="O121" s="27"/>
      <c r="P121" s="27"/>
      <c r="Q121" s="26"/>
      <c r="R121" s="26"/>
      <c r="S121" s="26"/>
      <c r="T121" s="26"/>
      <c r="U121" s="26"/>
      <c r="V121" s="26"/>
      <c r="W121" s="26"/>
      <c r="X121" s="8"/>
      <c r="Y121" s="8"/>
      <c r="Z121" s="8"/>
      <c r="AA121" s="50"/>
      <c r="AB121" s="51"/>
      <c r="AC121" s="51"/>
      <c r="AD121" s="51"/>
      <c r="AE121" s="52"/>
      <c r="AF121" s="53"/>
      <c r="AG121" s="49"/>
      <c r="AH121" s="49"/>
      <c r="AI121" s="49"/>
      <c r="AJ121" s="49"/>
      <c r="AK121" s="49"/>
      <c r="AL121" s="49"/>
      <c r="AM121" s="49"/>
      <c r="AN121" s="49"/>
      <c r="AO121" s="49"/>
    </row>
    <row r="122" spans="1:41" s="71" customFormat="1">
      <c r="A122" s="6"/>
      <c r="B122" s="25"/>
      <c r="C122" s="6"/>
      <c r="D122" s="6"/>
      <c r="E122" s="6"/>
      <c r="F122" s="6"/>
      <c r="G122" s="26"/>
      <c r="H122" s="26"/>
      <c r="I122" s="26"/>
      <c r="J122" s="6"/>
      <c r="K122" s="26"/>
      <c r="L122" s="26"/>
      <c r="M122" s="27"/>
      <c r="N122" s="27"/>
      <c r="O122" s="27"/>
      <c r="P122" s="27"/>
      <c r="Q122" s="26"/>
      <c r="R122" s="26"/>
      <c r="S122" s="26"/>
      <c r="T122" s="26"/>
      <c r="U122" s="26"/>
      <c r="V122" s="26"/>
      <c r="W122" s="26"/>
      <c r="X122" s="8"/>
      <c r="Y122" s="8"/>
      <c r="Z122" s="8"/>
      <c r="AA122" s="50"/>
      <c r="AB122" s="51"/>
      <c r="AC122" s="51"/>
      <c r="AD122" s="51"/>
      <c r="AE122" s="52"/>
      <c r="AF122" s="53"/>
      <c r="AG122" s="49"/>
      <c r="AH122" s="49"/>
      <c r="AI122" s="49"/>
      <c r="AJ122" s="49"/>
      <c r="AK122" s="49"/>
      <c r="AL122" s="49"/>
      <c r="AM122" s="49"/>
      <c r="AN122" s="49"/>
      <c r="AO122" s="49"/>
    </row>
    <row r="123" spans="1:41" s="71" customFormat="1">
      <c r="A123" s="6"/>
      <c r="B123" s="25"/>
      <c r="C123" s="6"/>
      <c r="D123" s="6"/>
      <c r="E123" s="6"/>
      <c r="F123" s="6"/>
      <c r="G123" s="26"/>
      <c r="H123" s="26"/>
      <c r="I123" s="26"/>
      <c r="J123" s="6"/>
      <c r="K123" s="26"/>
      <c r="L123" s="26"/>
      <c r="M123" s="27"/>
      <c r="N123" s="27"/>
      <c r="O123" s="27"/>
      <c r="P123" s="27"/>
      <c r="Q123" s="26"/>
      <c r="R123" s="26"/>
      <c r="S123" s="26"/>
      <c r="T123" s="26"/>
      <c r="U123" s="26"/>
      <c r="V123" s="26"/>
      <c r="W123" s="26"/>
      <c r="X123" s="8"/>
      <c r="Y123" s="8"/>
      <c r="Z123" s="8"/>
      <c r="AA123" s="50"/>
      <c r="AB123" s="51"/>
      <c r="AC123" s="51"/>
      <c r="AD123" s="51"/>
      <c r="AE123" s="52"/>
      <c r="AF123" s="53"/>
      <c r="AG123" s="49"/>
      <c r="AH123" s="49"/>
      <c r="AI123" s="49"/>
      <c r="AJ123" s="49"/>
      <c r="AK123" s="49"/>
      <c r="AL123" s="49"/>
      <c r="AM123" s="49"/>
      <c r="AN123" s="49"/>
      <c r="AO123" s="49"/>
    </row>
    <row r="124" spans="1:41" s="71" customFormat="1">
      <c r="A124" s="6"/>
      <c r="B124" s="25"/>
      <c r="C124" s="6"/>
      <c r="D124" s="6"/>
      <c r="E124" s="6"/>
      <c r="F124" s="6"/>
      <c r="G124" s="26"/>
      <c r="H124" s="26"/>
      <c r="I124" s="26"/>
      <c r="J124" s="6"/>
      <c r="K124" s="26"/>
      <c r="L124" s="26"/>
      <c r="M124" s="27"/>
      <c r="N124" s="27"/>
      <c r="O124" s="27"/>
      <c r="P124" s="27"/>
      <c r="Q124" s="26"/>
      <c r="R124" s="26"/>
      <c r="S124" s="26"/>
      <c r="T124" s="26"/>
      <c r="U124" s="26"/>
      <c r="V124" s="26"/>
      <c r="W124" s="26"/>
      <c r="X124" s="8"/>
      <c r="Y124" s="8"/>
      <c r="Z124" s="8"/>
      <c r="AA124" s="50"/>
      <c r="AB124" s="51"/>
      <c r="AC124" s="51"/>
      <c r="AD124" s="51"/>
      <c r="AE124" s="52"/>
      <c r="AF124" s="53"/>
      <c r="AG124" s="49"/>
      <c r="AH124" s="49"/>
      <c r="AI124" s="49"/>
      <c r="AJ124" s="49"/>
      <c r="AK124" s="49"/>
      <c r="AL124" s="49"/>
      <c r="AM124" s="49"/>
      <c r="AN124" s="49"/>
      <c r="AO124" s="49"/>
    </row>
    <row r="125" spans="1:41" s="71" customFormat="1">
      <c r="A125" s="6"/>
      <c r="B125" s="25"/>
      <c r="C125" s="6"/>
      <c r="D125" s="6"/>
      <c r="E125" s="6"/>
      <c r="F125" s="6"/>
      <c r="G125" s="26"/>
      <c r="H125" s="26"/>
      <c r="I125" s="26"/>
      <c r="J125" s="6"/>
      <c r="K125" s="26"/>
      <c r="L125" s="26"/>
      <c r="M125" s="27"/>
      <c r="N125" s="27"/>
      <c r="O125" s="27"/>
      <c r="P125" s="27"/>
      <c r="Q125" s="26"/>
      <c r="R125" s="26"/>
      <c r="S125" s="26"/>
      <c r="T125" s="26"/>
      <c r="U125" s="26"/>
      <c r="V125" s="26"/>
      <c r="W125" s="26"/>
      <c r="X125" s="8"/>
      <c r="Y125" s="8"/>
      <c r="Z125" s="8"/>
      <c r="AA125" s="50"/>
      <c r="AB125" s="51"/>
      <c r="AC125" s="51"/>
      <c r="AD125" s="51"/>
      <c r="AE125" s="52"/>
      <c r="AF125" s="53"/>
      <c r="AG125" s="49"/>
      <c r="AH125" s="49"/>
      <c r="AI125" s="49"/>
      <c r="AJ125" s="49"/>
      <c r="AK125" s="49"/>
      <c r="AL125" s="49"/>
      <c r="AM125" s="49"/>
      <c r="AN125" s="49"/>
      <c r="AO125" s="49"/>
    </row>
    <row r="126" spans="1:41" s="71" customFormat="1">
      <c r="A126" s="6"/>
      <c r="B126" s="25"/>
      <c r="C126" s="6"/>
      <c r="D126" s="6"/>
      <c r="E126" s="6"/>
      <c r="F126" s="6"/>
      <c r="G126" s="26"/>
      <c r="H126" s="26"/>
      <c r="I126" s="26"/>
      <c r="J126" s="6"/>
      <c r="K126" s="26"/>
      <c r="L126" s="26"/>
      <c r="M126" s="27"/>
      <c r="N126" s="27"/>
      <c r="O126" s="27"/>
      <c r="P126" s="27"/>
      <c r="Q126" s="26"/>
      <c r="R126" s="26"/>
      <c r="S126" s="26"/>
      <c r="T126" s="26"/>
      <c r="U126" s="26"/>
      <c r="V126" s="26"/>
      <c r="W126" s="26"/>
      <c r="X126" s="8"/>
      <c r="Y126" s="8"/>
      <c r="Z126" s="8"/>
      <c r="AA126" s="50"/>
      <c r="AB126" s="51"/>
      <c r="AC126" s="51"/>
      <c r="AD126" s="51"/>
      <c r="AE126" s="52"/>
      <c r="AF126" s="53"/>
      <c r="AG126" s="49"/>
      <c r="AH126" s="49"/>
      <c r="AI126" s="49"/>
      <c r="AJ126" s="49"/>
      <c r="AK126" s="49"/>
      <c r="AL126" s="49"/>
      <c r="AM126" s="49"/>
      <c r="AN126" s="49"/>
      <c r="AO126" s="49"/>
    </row>
    <row r="127" spans="1:41" s="71" customFormat="1">
      <c r="A127" s="6"/>
      <c r="B127" s="25"/>
      <c r="C127" s="6"/>
      <c r="D127" s="6"/>
      <c r="E127" s="6"/>
      <c r="F127" s="6"/>
      <c r="G127" s="26"/>
      <c r="H127" s="26"/>
      <c r="I127" s="26"/>
      <c r="J127" s="6"/>
      <c r="K127" s="26"/>
      <c r="L127" s="26"/>
      <c r="M127" s="27"/>
      <c r="N127" s="27"/>
      <c r="O127" s="27"/>
      <c r="P127" s="27"/>
      <c r="Q127" s="26"/>
      <c r="R127" s="26"/>
      <c r="S127" s="26"/>
      <c r="T127" s="26"/>
      <c r="U127" s="26"/>
      <c r="V127" s="26"/>
      <c r="W127" s="26"/>
      <c r="X127" s="8"/>
      <c r="Y127" s="8"/>
      <c r="Z127" s="8"/>
      <c r="AA127" s="50"/>
      <c r="AB127" s="51"/>
      <c r="AC127" s="51"/>
      <c r="AD127" s="51"/>
      <c r="AE127" s="52"/>
      <c r="AF127" s="53"/>
      <c r="AG127" s="49"/>
      <c r="AH127" s="49"/>
      <c r="AI127" s="49"/>
      <c r="AJ127" s="49"/>
      <c r="AK127" s="49"/>
      <c r="AL127" s="49"/>
      <c r="AM127" s="49"/>
      <c r="AN127" s="49"/>
      <c r="AO127" s="49"/>
    </row>
    <row r="128" spans="1:41" s="71" customFormat="1">
      <c r="A128" s="6"/>
      <c r="B128" s="25"/>
      <c r="C128" s="6"/>
      <c r="D128" s="6"/>
      <c r="E128" s="6"/>
      <c r="F128" s="6"/>
      <c r="G128" s="26"/>
      <c r="H128" s="26"/>
      <c r="I128" s="26"/>
      <c r="J128" s="6"/>
      <c r="K128" s="26"/>
      <c r="L128" s="26"/>
      <c r="M128" s="27"/>
      <c r="N128" s="27"/>
      <c r="O128" s="27"/>
      <c r="P128" s="27"/>
      <c r="Q128" s="26"/>
      <c r="R128" s="26"/>
      <c r="S128" s="26"/>
      <c r="T128" s="26"/>
      <c r="U128" s="26"/>
      <c r="V128" s="26"/>
      <c r="W128" s="26"/>
      <c r="X128" s="8"/>
      <c r="Y128" s="8"/>
      <c r="Z128" s="8"/>
      <c r="AA128" s="50"/>
      <c r="AB128" s="51"/>
      <c r="AC128" s="51"/>
      <c r="AD128" s="51"/>
      <c r="AE128" s="52"/>
      <c r="AF128" s="53"/>
      <c r="AG128" s="49"/>
      <c r="AH128" s="49"/>
      <c r="AI128" s="49"/>
      <c r="AJ128" s="49"/>
      <c r="AK128" s="49"/>
      <c r="AL128" s="49"/>
      <c r="AM128" s="49"/>
      <c r="AN128" s="49"/>
      <c r="AO128" s="49"/>
    </row>
    <row r="129" spans="1:41" s="71" customFormat="1">
      <c r="A129" s="6"/>
      <c r="B129" s="25"/>
      <c r="C129" s="6"/>
      <c r="D129" s="6"/>
      <c r="E129" s="6"/>
      <c r="F129" s="6"/>
      <c r="G129" s="26"/>
      <c r="H129" s="26"/>
      <c r="I129" s="26"/>
      <c r="J129" s="6"/>
      <c r="K129" s="26"/>
      <c r="L129" s="26"/>
      <c r="M129" s="27"/>
      <c r="N129" s="27"/>
      <c r="O129" s="27"/>
      <c r="P129" s="27"/>
      <c r="Q129" s="26"/>
      <c r="R129" s="26"/>
      <c r="S129" s="26"/>
      <c r="T129" s="26"/>
      <c r="U129" s="26"/>
      <c r="V129" s="26"/>
      <c r="W129" s="26"/>
      <c r="X129" s="8"/>
      <c r="Y129" s="8"/>
      <c r="Z129" s="8"/>
      <c r="AA129" s="50"/>
      <c r="AB129" s="51"/>
      <c r="AC129" s="51"/>
      <c r="AD129" s="51"/>
      <c r="AE129" s="52"/>
      <c r="AF129" s="53"/>
      <c r="AG129" s="49"/>
      <c r="AH129" s="49"/>
      <c r="AI129" s="49"/>
      <c r="AJ129" s="49"/>
      <c r="AK129" s="49"/>
      <c r="AL129" s="49"/>
      <c r="AM129" s="49"/>
      <c r="AN129" s="49"/>
      <c r="AO129" s="49"/>
    </row>
    <row r="130" spans="1:41" s="71" customFormat="1">
      <c r="A130" s="6"/>
      <c r="B130" s="25"/>
      <c r="C130" s="6"/>
      <c r="D130" s="6"/>
      <c r="E130" s="6"/>
      <c r="F130" s="6"/>
      <c r="G130" s="26"/>
      <c r="H130" s="26"/>
      <c r="I130" s="26"/>
      <c r="J130" s="6"/>
      <c r="K130" s="26"/>
      <c r="L130" s="26"/>
      <c r="M130" s="27"/>
      <c r="N130" s="27"/>
      <c r="O130" s="27"/>
      <c r="P130" s="27"/>
      <c r="Q130" s="26"/>
      <c r="R130" s="26"/>
      <c r="S130" s="26"/>
      <c r="T130" s="26"/>
      <c r="U130" s="26"/>
      <c r="V130" s="26"/>
      <c r="W130" s="26"/>
      <c r="X130" s="8"/>
      <c r="Y130" s="8"/>
      <c r="Z130" s="8"/>
      <c r="AA130" s="50"/>
      <c r="AB130" s="51"/>
      <c r="AC130" s="51"/>
      <c r="AD130" s="51"/>
      <c r="AE130" s="52"/>
      <c r="AF130" s="53"/>
      <c r="AG130" s="49"/>
      <c r="AH130" s="49"/>
      <c r="AI130" s="49"/>
      <c r="AJ130" s="49"/>
      <c r="AK130" s="49"/>
      <c r="AL130" s="49"/>
      <c r="AM130" s="49"/>
      <c r="AN130" s="49"/>
      <c r="AO130" s="49"/>
    </row>
    <row r="131" spans="1:41" s="71" customFormat="1">
      <c r="A131" s="6"/>
      <c r="B131" s="25"/>
      <c r="C131" s="6"/>
      <c r="D131" s="6"/>
      <c r="E131" s="6"/>
      <c r="F131" s="6"/>
      <c r="G131" s="26"/>
      <c r="H131" s="26"/>
      <c r="I131" s="26"/>
      <c r="J131" s="6"/>
      <c r="K131" s="26"/>
      <c r="L131" s="26"/>
      <c r="M131" s="27"/>
      <c r="N131" s="27"/>
      <c r="O131" s="27"/>
      <c r="P131" s="27"/>
      <c r="Q131" s="26"/>
      <c r="R131" s="26"/>
      <c r="S131" s="26"/>
      <c r="T131" s="26"/>
      <c r="U131" s="26"/>
      <c r="V131" s="26"/>
      <c r="W131" s="26"/>
      <c r="X131" s="8"/>
      <c r="Y131" s="8"/>
      <c r="Z131" s="8"/>
      <c r="AA131" s="50"/>
      <c r="AB131" s="51"/>
      <c r="AC131" s="51"/>
      <c r="AD131" s="51"/>
      <c r="AE131" s="52"/>
      <c r="AF131" s="53"/>
      <c r="AG131" s="49"/>
      <c r="AH131" s="49"/>
      <c r="AI131" s="49"/>
      <c r="AJ131" s="49"/>
      <c r="AK131" s="49"/>
      <c r="AL131" s="49"/>
      <c r="AM131" s="49"/>
      <c r="AN131" s="49"/>
      <c r="AO131" s="49"/>
    </row>
    <row r="132" spans="1:41" s="71" customFormat="1">
      <c r="A132" s="6"/>
      <c r="B132" s="25"/>
      <c r="C132" s="6"/>
      <c r="D132" s="6"/>
      <c r="E132" s="6"/>
      <c r="F132" s="6"/>
      <c r="G132" s="26"/>
      <c r="H132" s="26"/>
      <c r="I132" s="26"/>
      <c r="J132" s="6"/>
      <c r="K132" s="26"/>
      <c r="L132" s="26"/>
      <c r="M132" s="27"/>
      <c r="N132" s="27"/>
      <c r="O132" s="27"/>
      <c r="P132" s="27"/>
      <c r="Q132" s="26"/>
      <c r="R132" s="26"/>
      <c r="S132" s="26"/>
      <c r="T132" s="26"/>
      <c r="U132" s="26"/>
      <c r="V132" s="26"/>
      <c r="W132" s="26"/>
      <c r="X132" s="8"/>
      <c r="Y132" s="8"/>
      <c r="Z132" s="8"/>
      <c r="AA132" s="50"/>
      <c r="AB132" s="51"/>
      <c r="AC132" s="51"/>
      <c r="AD132" s="51"/>
      <c r="AE132" s="52"/>
      <c r="AF132" s="53"/>
      <c r="AG132" s="49"/>
      <c r="AH132" s="49"/>
      <c r="AI132" s="49"/>
      <c r="AJ132" s="49"/>
      <c r="AK132" s="49"/>
      <c r="AL132" s="49"/>
      <c r="AM132" s="49"/>
      <c r="AN132" s="49"/>
      <c r="AO132" s="49"/>
    </row>
    <row r="133" spans="1:41" s="71" customFormat="1">
      <c r="A133" s="6"/>
      <c r="B133" s="25"/>
      <c r="C133" s="6"/>
      <c r="D133" s="6"/>
      <c r="E133" s="6"/>
      <c r="F133" s="6"/>
      <c r="G133" s="26"/>
      <c r="H133" s="26"/>
      <c r="I133" s="26"/>
      <c r="J133" s="6"/>
      <c r="K133" s="26"/>
      <c r="L133" s="26"/>
      <c r="M133" s="27"/>
      <c r="N133" s="27"/>
      <c r="O133" s="27"/>
      <c r="P133" s="27"/>
      <c r="Q133" s="26"/>
      <c r="R133" s="26"/>
      <c r="S133" s="26"/>
      <c r="T133" s="26"/>
      <c r="U133" s="26"/>
      <c r="V133" s="26"/>
      <c r="W133" s="26"/>
      <c r="X133" s="8"/>
      <c r="Y133" s="8"/>
      <c r="Z133" s="8"/>
      <c r="AA133" s="50"/>
      <c r="AB133" s="51"/>
      <c r="AC133" s="51"/>
      <c r="AD133" s="51"/>
      <c r="AE133" s="52"/>
      <c r="AF133" s="53"/>
      <c r="AG133" s="49"/>
      <c r="AH133" s="49"/>
      <c r="AI133" s="49"/>
      <c r="AJ133" s="49"/>
      <c r="AK133" s="49"/>
      <c r="AL133" s="49"/>
      <c r="AM133" s="49"/>
      <c r="AN133" s="49"/>
      <c r="AO133" s="49"/>
    </row>
    <row r="134" spans="1:41" s="71" customFormat="1">
      <c r="A134" s="6"/>
      <c r="B134" s="25"/>
      <c r="C134" s="6"/>
      <c r="D134" s="6"/>
      <c r="E134" s="6"/>
      <c r="F134" s="6"/>
      <c r="G134" s="26"/>
      <c r="H134" s="26"/>
      <c r="I134" s="26"/>
      <c r="J134" s="6"/>
      <c r="K134" s="26"/>
      <c r="L134" s="26"/>
      <c r="M134" s="27"/>
      <c r="N134" s="27"/>
      <c r="O134" s="27"/>
      <c r="P134" s="27"/>
      <c r="Q134" s="26"/>
      <c r="R134" s="26"/>
      <c r="S134" s="26"/>
      <c r="T134" s="26"/>
      <c r="U134" s="26"/>
      <c r="V134" s="26"/>
      <c r="W134" s="26"/>
      <c r="X134" s="8"/>
      <c r="Y134" s="8"/>
      <c r="Z134" s="8"/>
      <c r="AA134" s="50"/>
      <c r="AB134" s="51"/>
      <c r="AC134" s="51"/>
      <c r="AD134" s="51"/>
      <c r="AE134" s="52"/>
      <c r="AF134" s="53"/>
      <c r="AG134" s="49"/>
      <c r="AH134" s="49"/>
      <c r="AI134" s="49"/>
      <c r="AJ134" s="49"/>
      <c r="AK134" s="49"/>
      <c r="AL134" s="49"/>
      <c r="AM134" s="49"/>
      <c r="AN134" s="49"/>
      <c r="AO134" s="49"/>
    </row>
    <row r="135" spans="1:41" s="71" customFormat="1">
      <c r="A135" s="6"/>
      <c r="B135" s="25"/>
      <c r="C135" s="6"/>
      <c r="D135" s="6"/>
      <c r="E135" s="6"/>
      <c r="F135" s="6"/>
      <c r="G135" s="26"/>
      <c r="H135" s="26"/>
      <c r="I135" s="26"/>
      <c r="J135" s="6"/>
      <c r="K135" s="26"/>
      <c r="L135" s="26"/>
      <c r="M135" s="27"/>
      <c r="N135" s="27"/>
      <c r="O135" s="27"/>
      <c r="P135" s="27"/>
      <c r="Q135" s="26"/>
      <c r="R135" s="26"/>
      <c r="S135" s="26"/>
      <c r="T135" s="26"/>
      <c r="U135" s="26"/>
      <c r="V135" s="26"/>
      <c r="W135" s="26"/>
      <c r="X135" s="8"/>
      <c r="Y135" s="8"/>
      <c r="Z135" s="8"/>
      <c r="AA135" s="50"/>
      <c r="AB135" s="51"/>
      <c r="AC135" s="51"/>
      <c r="AD135" s="51"/>
      <c r="AE135" s="52"/>
      <c r="AF135" s="53"/>
      <c r="AG135" s="49"/>
      <c r="AH135" s="49"/>
      <c r="AI135" s="49"/>
      <c r="AJ135" s="49"/>
      <c r="AK135" s="49"/>
      <c r="AL135" s="49"/>
      <c r="AM135" s="49"/>
      <c r="AN135" s="49"/>
      <c r="AO135" s="49"/>
    </row>
    <row r="136" spans="1:41" s="71" customFormat="1">
      <c r="A136" s="6"/>
      <c r="B136" s="25"/>
      <c r="C136" s="6"/>
      <c r="D136" s="6"/>
      <c r="E136" s="6"/>
      <c r="F136" s="6"/>
      <c r="G136" s="26"/>
      <c r="H136" s="26"/>
      <c r="I136" s="26"/>
      <c r="J136" s="6"/>
      <c r="K136" s="26"/>
      <c r="L136" s="26"/>
      <c r="M136" s="27"/>
      <c r="N136" s="27"/>
      <c r="O136" s="27"/>
      <c r="P136" s="27"/>
      <c r="Q136" s="26"/>
      <c r="R136" s="26"/>
      <c r="S136" s="26"/>
      <c r="T136" s="26"/>
      <c r="U136" s="26"/>
      <c r="V136" s="26"/>
      <c r="W136" s="26"/>
      <c r="X136" s="8"/>
      <c r="Y136" s="8"/>
      <c r="Z136" s="8"/>
      <c r="AA136" s="50"/>
      <c r="AB136" s="51"/>
      <c r="AC136" s="51"/>
      <c r="AD136" s="51"/>
      <c r="AE136" s="52"/>
      <c r="AF136" s="53"/>
      <c r="AG136" s="49"/>
      <c r="AH136" s="49"/>
      <c r="AI136" s="49"/>
      <c r="AJ136" s="49"/>
      <c r="AK136" s="49"/>
      <c r="AL136" s="49"/>
      <c r="AM136" s="49"/>
      <c r="AN136" s="49"/>
      <c r="AO136" s="49"/>
    </row>
    <row r="137" spans="1:41" s="71" customFormat="1">
      <c r="A137" s="6"/>
      <c r="B137" s="25"/>
      <c r="C137" s="6"/>
      <c r="D137" s="6"/>
      <c r="E137" s="6"/>
      <c r="F137" s="6"/>
      <c r="G137" s="26"/>
      <c r="H137" s="26"/>
      <c r="I137" s="26"/>
      <c r="J137" s="6"/>
      <c r="K137" s="26"/>
      <c r="L137" s="26"/>
      <c r="M137" s="27"/>
      <c r="N137" s="27"/>
      <c r="O137" s="27"/>
      <c r="P137" s="27"/>
      <c r="Q137" s="26"/>
      <c r="R137" s="26"/>
      <c r="S137" s="26"/>
      <c r="T137" s="26"/>
      <c r="U137" s="26"/>
      <c r="V137" s="26"/>
      <c r="W137" s="26"/>
      <c r="X137" s="8"/>
      <c r="Y137" s="8"/>
      <c r="Z137" s="8"/>
      <c r="AA137" s="50"/>
      <c r="AB137" s="51"/>
      <c r="AC137" s="51"/>
      <c r="AD137" s="51"/>
      <c r="AE137" s="52"/>
      <c r="AF137" s="53"/>
      <c r="AG137" s="49"/>
      <c r="AH137" s="49"/>
      <c r="AI137" s="49"/>
      <c r="AJ137" s="49"/>
      <c r="AK137" s="49"/>
      <c r="AL137" s="49"/>
      <c r="AM137" s="49"/>
      <c r="AN137" s="49"/>
      <c r="AO137" s="49"/>
    </row>
    <row r="138" spans="1:41" s="71" customFormat="1">
      <c r="A138" s="6"/>
      <c r="B138" s="25"/>
      <c r="C138" s="6"/>
      <c r="D138" s="6"/>
      <c r="E138" s="6"/>
      <c r="F138" s="6"/>
      <c r="G138" s="26"/>
      <c r="H138" s="26"/>
      <c r="I138" s="26"/>
      <c r="J138" s="6"/>
      <c r="K138" s="26"/>
      <c r="L138" s="26"/>
      <c r="M138" s="27"/>
      <c r="N138" s="27"/>
      <c r="O138" s="27"/>
      <c r="P138" s="27"/>
      <c r="Q138" s="26"/>
      <c r="R138" s="26"/>
      <c r="S138" s="26"/>
      <c r="T138" s="26"/>
      <c r="U138" s="26"/>
      <c r="V138" s="26"/>
      <c r="W138" s="26"/>
      <c r="X138" s="8"/>
      <c r="Y138" s="8"/>
      <c r="Z138" s="8"/>
      <c r="AA138" s="50"/>
      <c r="AB138" s="51"/>
      <c r="AC138" s="51"/>
      <c r="AD138" s="51"/>
      <c r="AE138" s="52"/>
      <c r="AF138" s="53"/>
      <c r="AG138" s="49"/>
      <c r="AH138" s="49"/>
      <c r="AI138" s="49"/>
      <c r="AJ138" s="49"/>
      <c r="AK138" s="49"/>
      <c r="AL138" s="49"/>
      <c r="AM138" s="49"/>
      <c r="AN138" s="49"/>
      <c r="AO138" s="49"/>
    </row>
    <row r="139" spans="1:41" s="71" customFormat="1">
      <c r="A139" s="6"/>
      <c r="B139" s="25"/>
      <c r="C139" s="6"/>
      <c r="D139" s="6"/>
      <c r="E139" s="6"/>
      <c r="F139" s="6"/>
      <c r="G139" s="26"/>
      <c r="H139" s="26"/>
      <c r="I139" s="26"/>
      <c r="J139" s="6"/>
      <c r="K139" s="26"/>
      <c r="L139" s="26"/>
      <c r="M139" s="27"/>
      <c r="N139" s="27"/>
      <c r="O139" s="27"/>
      <c r="P139" s="27"/>
      <c r="Q139" s="26"/>
      <c r="R139" s="26"/>
      <c r="S139" s="26"/>
      <c r="T139" s="26"/>
      <c r="U139" s="26"/>
      <c r="V139" s="26"/>
      <c r="W139" s="26"/>
      <c r="X139" s="8"/>
      <c r="Y139" s="8"/>
      <c r="Z139" s="8"/>
      <c r="AA139" s="50"/>
      <c r="AB139" s="51"/>
      <c r="AC139" s="51"/>
      <c r="AD139" s="51"/>
      <c r="AE139" s="52"/>
      <c r="AF139" s="53"/>
      <c r="AG139" s="49"/>
      <c r="AH139" s="49"/>
      <c r="AI139" s="49"/>
      <c r="AJ139" s="49"/>
      <c r="AK139" s="49"/>
      <c r="AL139" s="49"/>
      <c r="AM139" s="49"/>
      <c r="AN139" s="49"/>
      <c r="AO139" s="49"/>
    </row>
    <row r="140" spans="1:41" s="71" customFormat="1">
      <c r="A140" s="6"/>
      <c r="B140" s="25"/>
      <c r="C140" s="6"/>
      <c r="D140" s="6"/>
      <c r="E140" s="6"/>
      <c r="F140" s="6"/>
      <c r="G140" s="26"/>
      <c r="H140" s="26"/>
      <c r="I140" s="26"/>
      <c r="J140" s="6"/>
      <c r="K140" s="26"/>
      <c r="L140" s="26"/>
      <c r="M140" s="27"/>
      <c r="N140" s="27"/>
      <c r="O140" s="27"/>
      <c r="P140" s="27"/>
      <c r="Q140" s="26"/>
      <c r="R140" s="26"/>
      <c r="S140" s="26"/>
      <c r="T140" s="26"/>
      <c r="U140" s="26"/>
      <c r="V140" s="26"/>
      <c r="W140" s="26"/>
      <c r="X140" s="8"/>
      <c r="Y140" s="8"/>
      <c r="Z140" s="8"/>
      <c r="AA140" s="50"/>
      <c r="AB140" s="51"/>
      <c r="AC140" s="51"/>
      <c r="AD140" s="51"/>
      <c r="AE140" s="52"/>
      <c r="AF140" s="53"/>
      <c r="AG140" s="49"/>
      <c r="AH140" s="49"/>
      <c r="AI140" s="49"/>
      <c r="AJ140" s="49"/>
      <c r="AK140" s="49"/>
      <c r="AL140" s="49"/>
      <c r="AM140" s="49"/>
      <c r="AN140" s="49"/>
      <c r="AO140" s="49"/>
    </row>
    <row r="141" spans="1:41" s="71" customFormat="1">
      <c r="A141" s="6"/>
      <c r="B141" s="25"/>
      <c r="C141" s="6"/>
      <c r="D141" s="6"/>
      <c r="E141" s="6"/>
      <c r="F141" s="6"/>
      <c r="G141" s="26"/>
      <c r="H141" s="26"/>
      <c r="I141" s="26"/>
      <c r="J141" s="6"/>
      <c r="K141" s="26"/>
      <c r="L141" s="26"/>
      <c r="M141" s="27"/>
      <c r="N141" s="27"/>
      <c r="O141" s="27"/>
      <c r="P141" s="27"/>
      <c r="Q141" s="26"/>
      <c r="R141" s="26"/>
      <c r="S141" s="26"/>
      <c r="T141" s="26"/>
      <c r="U141" s="26"/>
      <c r="V141" s="26"/>
      <c r="W141" s="26"/>
      <c r="X141" s="8"/>
      <c r="Y141" s="8"/>
      <c r="Z141" s="8"/>
      <c r="AA141" s="50"/>
      <c r="AB141" s="51"/>
      <c r="AC141" s="51"/>
      <c r="AD141" s="51"/>
      <c r="AE141" s="52"/>
      <c r="AF141" s="53"/>
      <c r="AG141" s="49"/>
      <c r="AH141" s="49"/>
      <c r="AI141" s="49"/>
      <c r="AJ141" s="49"/>
      <c r="AK141" s="49"/>
      <c r="AL141" s="49"/>
      <c r="AM141" s="49"/>
      <c r="AN141" s="49"/>
      <c r="AO141" s="49"/>
    </row>
    <row r="142" spans="1:41" s="71" customFormat="1">
      <c r="A142" s="6"/>
      <c r="B142" s="25"/>
      <c r="C142" s="6"/>
      <c r="D142" s="6"/>
      <c r="E142" s="6"/>
      <c r="F142" s="6"/>
      <c r="G142" s="26"/>
      <c r="H142" s="26"/>
      <c r="I142" s="26"/>
      <c r="J142" s="6"/>
      <c r="K142" s="26"/>
      <c r="L142" s="26"/>
      <c r="M142" s="27"/>
      <c r="N142" s="27"/>
      <c r="O142" s="27"/>
      <c r="P142" s="27"/>
      <c r="Q142" s="26"/>
      <c r="R142" s="26"/>
      <c r="S142" s="26"/>
      <c r="T142" s="26"/>
      <c r="U142" s="26"/>
      <c r="V142" s="26"/>
      <c r="W142" s="26"/>
      <c r="X142" s="8"/>
      <c r="Y142" s="8"/>
      <c r="Z142" s="8"/>
      <c r="AA142" s="50"/>
      <c r="AB142" s="51"/>
      <c r="AC142" s="51"/>
      <c r="AD142" s="51"/>
      <c r="AE142" s="52"/>
      <c r="AF142" s="53"/>
      <c r="AG142" s="49"/>
      <c r="AH142" s="49"/>
      <c r="AI142" s="49"/>
      <c r="AJ142" s="49"/>
      <c r="AK142" s="49"/>
      <c r="AL142" s="49"/>
      <c r="AM142" s="49"/>
      <c r="AN142" s="49"/>
      <c r="AO142" s="49"/>
    </row>
    <row r="143" spans="1:41" s="71" customFormat="1">
      <c r="A143" s="6"/>
      <c r="B143" s="25"/>
      <c r="C143" s="6"/>
      <c r="D143" s="6"/>
      <c r="E143" s="6"/>
      <c r="F143" s="6"/>
      <c r="G143" s="26"/>
      <c r="H143" s="26"/>
      <c r="I143" s="26"/>
      <c r="J143" s="6"/>
      <c r="K143" s="26"/>
      <c r="L143" s="26"/>
      <c r="M143" s="27"/>
      <c r="N143" s="27"/>
      <c r="O143" s="27"/>
      <c r="P143" s="27"/>
      <c r="Q143" s="26"/>
      <c r="R143" s="26"/>
      <c r="S143" s="26"/>
      <c r="T143" s="26"/>
      <c r="U143" s="26"/>
      <c r="V143" s="26"/>
      <c r="W143" s="26"/>
      <c r="X143" s="8"/>
      <c r="Y143" s="8"/>
      <c r="Z143" s="8"/>
      <c r="AA143" s="50"/>
      <c r="AB143" s="51"/>
      <c r="AC143" s="51"/>
      <c r="AD143" s="51"/>
      <c r="AE143" s="52"/>
      <c r="AF143" s="53"/>
      <c r="AG143" s="49"/>
      <c r="AH143" s="49"/>
      <c r="AI143" s="49"/>
      <c r="AJ143" s="49"/>
      <c r="AK143" s="49"/>
      <c r="AL143" s="49"/>
      <c r="AM143" s="49"/>
      <c r="AN143" s="49"/>
      <c r="AO143" s="49"/>
    </row>
    <row r="144" spans="1:41" s="71" customFormat="1">
      <c r="A144" s="6"/>
      <c r="B144" s="25"/>
      <c r="C144" s="6"/>
      <c r="D144" s="6"/>
      <c r="E144" s="6"/>
      <c r="F144" s="6"/>
      <c r="G144" s="26"/>
      <c r="H144" s="26"/>
      <c r="I144" s="26"/>
      <c r="J144" s="6"/>
      <c r="K144" s="26"/>
      <c r="L144" s="26"/>
      <c r="M144" s="27"/>
      <c r="N144" s="27"/>
      <c r="O144" s="27"/>
      <c r="P144" s="27"/>
      <c r="Q144" s="26"/>
      <c r="R144" s="26"/>
      <c r="S144" s="26"/>
      <c r="T144" s="26"/>
      <c r="U144" s="26"/>
      <c r="V144" s="26"/>
      <c r="W144" s="26"/>
      <c r="X144" s="8"/>
      <c r="Y144" s="8"/>
      <c r="Z144" s="8"/>
      <c r="AA144" s="50"/>
      <c r="AB144" s="51"/>
      <c r="AC144" s="51"/>
      <c r="AD144" s="51"/>
      <c r="AE144" s="52"/>
      <c r="AF144" s="53"/>
      <c r="AG144" s="49"/>
      <c r="AH144" s="49"/>
      <c r="AI144" s="49"/>
      <c r="AJ144" s="49"/>
      <c r="AK144" s="49"/>
      <c r="AL144" s="49"/>
      <c r="AM144" s="49"/>
      <c r="AN144" s="49"/>
      <c r="AO144" s="49"/>
    </row>
    <row r="145" spans="1:41" s="71" customFormat="1">
      <c r="A145" s="6"/>
      <c r="B145" s="25"/>
      <c r="C145" s="6"/>
      <c r="D145" s="6"/>
      <c r="E145" s="6"/>
      <c r="F145" s="6"/>
      <c r="G145" s="26"/>
      <c r="H145" s="26"/>
      <c r="I145" s="26"/>
      <c r="J145" s="6"/>
      <c r="K145" s="26"/>
      <c r="L145" s="26"/>
      <c r="M145" s="27"/>
      <c r="N145" s="27"/>
      <c r="O145" s="27"/>
      <c r="P145" s="27"/>
      <c r="Q145" s="26"/>
      <c r="R145" s="26"/>
      <c r="S145" s="26"/>
      <c r="T145" s="26"/>
      <c r="U145" s="26"/>
      <c r="V145" s="26"/>
      <c r="W145" s="26"/>
      <c r="X145" s="8"/>
      <c r="Y145" s="8"/>
      <c r="Z145" s="8"/>
      <c r="AA145" s="50"/>
      <c r="AB145" s="51"/>
      <c r="AC145" s="51"/>
      <c r="AD145" s="51"/>
      <c r="AE145" s="52"/>
      <c r="AF145" s="53"/>
      <c r="AG145" s="49"/>
      <c r="AH145" s="49"/>
      <c r="AI145" s="49"/>
      <c r="AJ145" s="49"/>
      <c r="AK145" s="49"/>
      <c r="AL145" s="49"/>
      <c r="AM145" s="49"/>
      <c r="AN145" s="49"/>
      <c r="AO145" s="49"/>
    </row>
    <row r="146" spans="1:41" s="71" customFormat="1">
      <c r="A146" s="6"/>
      <c r="B146" s="25"/>
      <c r="C146" s="6"/>
      <c r="D146" s="6"/>
      <c r="E146" s="6"/>
      <c r="F146" s="6"/>
      <c r="G146" s="26"/>
      <c r="H146" s="26"/>
      <c r="I146" s="26"/>
      <c r="J146" s="6"/>
      <c r="K146" s="26"/>
      <c r="L146" s="26"/>
      <c r="M146" s="27"/>
      <c r="N146" s="27"/>
      <c r="O146" s="27"/>
      <c r="P146" s="27"/>
      <c r="Q146" s="26"/>
      <c r="R146" s="26"/>
      <c r="S146" s="26"/>
      <c r="T146" s="26"/>
      <c r="U146" s="26"/>
      <c r="V146" s="26"/>
      <c r="W146" s="26"/>
      <c r="X146" s="8"/>
      <c r="Y146" s="8"/>
      <c r="Z146" s="8"/>
      <c r="AA146" s="50"/>
      <c r="AB146" s="51"/>
      <c r="AC146" s="51"/>
      <c r="AD146" s="51"/>
      <c r="AE146" s="52"/>
      <c r="AF146" s="53"/>
      <c r="AG146" s="49"/>
      <c r="AH146" s="49"/>
      <c r="AI146" s="49"/>
      <c r="AJ146" s="49"/>
      <c r="AK146" s="49"/>
      <c r="AL146" s="49"/>
      <c r="AM146" s="49"/>
      <c r="AN146" s="49"/>
      <c r="AO146" s="49"/>
    </row>
    <row r="147" spans="1:41" s="71" customFormat="1">
      <c r="A147" s="6"/>
      <c r="B147" s="25"/>
      <c r="C147" s="6"/>
      <c r="D147" s="6"/>
      <c r="E147" s="6"/>
      <c r="F147" s="6"/>
      <c r="G147" s="26"/>
      <c r="H147" s="26"/>
      <c r="I147" s="26"/>
      <c r="J147" s="6"/>
      <c r="K147" s="26"/>
      <c r="L147" s="26"/>
      <c r="M147" s="27"/>
      <c r="N147" s="27"/>
      <c r="O147" s="27"/>
      <c r="P147" s="27"/>
      <c r="Q147" s="26"/>
      <c r="R147" s="26"/>
      <c r="S147" s="26"/>
      <c r="T147" s="26"/>
      <c r="U147" s="26"/>
      <c r="V147" s="26"/>
      <c r="W147" s="26"/>
      <c r="X147" s="8"/>
      <c r="Y147" s="8"/>
      <c r="Z147" s="8"/>
      <c r="AA147" s="50"/>
      <c r="AB147" s="51"/>
      <c r="AC147" s="51"/>
      <c r="AD147" s="51"/>
      <c r="AE147" s="52"/>
      <c r="AF147" s="53"/>
      <c r="AG147" s="49"/>
      <c r="AH147" s="49"/>
      <c r="AI147" s="49"/>
      <c r="AJ147" s="49"/>
      <c r="AK147" s="49"/>
      <c r="AL147" s="49"/>
      <c r="AM147" s="49"/>
      <c r="AN147" s="49"/>
      <c r="AO147" s="49"/>
    </row>
    <row r="148" spans="1:41" s="71" customFormat="1">
      <c r="A148" s="6"/>
      <c r="B148" s="25"/>
      <c r="C148" s="6"/>
      <c r="D148" s="6"/>
      <c r="E148" s="6"/>
      <c r="F148" s="6"/>
      <c r="G148" s="26"/>
      <c r="H148" s="26"/>
      <c r="I148" s="26"/>
      <c r="J148" s="6"/>
      <c r="K148" s="26"/>
      <c r="L148" s="26"/>
      <c r="M148" s="27"/>
      <c r="N148" s="27"/>
      <c r="O148" s="27"/>
      <c r="P148" s="27"/>
      <c r="Q148" s="26"/>
      <c r="R148" s="26"/>
      <c r="S148" s="26"/>
      <c r="T148" s="26"/>
      <c r="U148" s="26"/>
      <c r="V148" s="26"/>
      <c r="W148" s="26"/>
      <c r="X148" s="8"/>
      <c r="Y148" s="8"/>
      <c r="Z148" s="8"/>
      <c r="AA148" s="50"/>
      <c r="AB148" s="51"/>
      <c r="AC148" s="51"/>
      <c r="AD148" s="51"/>
      <c r="AE148" s="52"/>
      <c r="AF148" s="53"/>
      <c r="AG148" s="49"/>
      <c r="AH148" s="49"/>
      <c r="AI148" s="49"/>
      <c r="AJ148" s="49"/>
      <c r="AK148" s="49"/>
      <c r="AL148" s="49"/>
      <c r="AM148" s="49"/>
      <c r="AN148" s="49"/>
      <c r="AO148" s="49"/>
    </row>
    <row r="149" spans="1:41" s="71" customFormat="1">
      <c r="A149" s="6"/>
      <c r="B149" s="25"/>
      <c r="C149" s="6"/>
      <c r="D149" s="6"/>
      <c r="E149" s="6"/>
      <c r="F149" s="6"/>
      <c r="G149" s="26"/>
      <c r="H149" s="26"/>
      <c r="I149" s="26"/>
      <c r="J149" s="6"/>
      <c r="K149" s="26"/>
      <c r="L149" s="26"/>
      <c r="M149" s="27"/>
      <c r="N149" s="27"/>
      <c r="O149" s="27"/>
      <c r="P149" s="27"/>
      <c r="Q149" s="26"/>
      <c r="R149" s="26"/>
      <c r="S149" s="26"/>
      <c r="T149" s="26"/>
      <c r="U149" s="26"/>
      <c r="V149" s="26"/>
      <c r="W149" s="26"/>
      <c r="X149" s="8"/>
      <c r="Y149" s="8"/>
      <c r="Z149" s="8"/>
      <c r="AA149" s="50"/>
      <c r="AB149" s="51"/>
      <c r="AC149" s="51"/>
      <c r="AD149" s="51"/>
      <c r="AE149" s="52"/>
      <c r="AF149" s="53"/>
      <c r="AG149" s="49"/>
      <c r="AH149" s="49"/>
      <c r="AI149" s="49"/>
      <c r="AJ149" s="49"/>
      <c r="AK149" s="49"/>
      <c r="AL149" s="49"/>
      <c r="AM149" s="49"/>
      <c r="AN149" s="49"/>
      <c r="AO149" s="49"/>
    </row>
    <row r="150" spans="1:41" s="71" customFormat="1">
      <c r="A150" s="6"/>
      <c r="B150" s="25"/>
      <c r="C150" s="6"/>
      <c r="D150" s="6"/>
      <c r="E150" s="6"/>
      <c r="F150" s="6"/>
      <c r="G150" s="26"/>
      <c r="H150" s="26"/>
      <c r="I150" s="26"/>
      <c r="J150" s="6"/>
      <c r="K150" s="26"/>
      <c r="L150" s="26"/>
      <c r="M150" s="27"/>
      <c r="N150" s="27"/>
      <c r="O150" s="27"/>
      <c r="P150" s="27"/>
      <c r="Q150" s="26"/>
      <c r="R150" s="26"/>
      <c r="S150" s="26"/>
      <c r="T150" s="26"/>
      <c r="U150" s="26"/>
      <c r="V150" s="26"/>
      <c r="W150" s="26"/>
      <c r="X150" s="8"/>
      <c r="Y150" s="8"/>
      <c r="Z150" s="8"/>
      <c r="AA150" s="50"/>
      <c r="AB150" s="51"/>
      <c r="AC150" s="51"/>
      <c r="AD150" s="51"/>
      <c r="AE150" s="52"/>
      <c r="AF150" s="53"/>
      <c r="AG150" s="49"/>
      <c r="AH150" s="49"/>
      <c r="AI150" s="49"/>
      <c r="AJ150" s="49"/>
      <c r="AK150" s="49"/>
      <c r="AL150" s="49"/>
      <c r="AM150" s="49"/>
      <c r="AN150" s="49"/>
      <c r="AO150" s="49"/>
    </row>
    <row r="151" spans="1:41" s="71" customFormat="1">
      <c r="A151" s="6"/>
      <c r="B151" s="25"/>
      <c r="C151" s="6"/>
      <c r="D151" s="6"/>
      <c r="E151" s="6"/>
      <c r="F151" s="6"/>
      <c r="G151" s="26"/>
      <c r="H151" s="26"/>
      <c r="I151" s="26"/>
      <c r="J151" s="6"/>
      <c r="K151" s="26"/>
      <c r="L151" s="26"/>
      <c r="M151" s="27"/>
      <c r="N151" s="27"/>
      <c r="O151" s="27"/>
      <c r="P151" s="27"/>
      <c r="Q151" s="26"/>
      <c r="R151" s="26"/>
      <c r="S151" s="26"/>
      <c r="T151" s="26"/>
      <c r="U151" s="26"/>
      <c r="V151" s="26"/>
      <c r="W151" s="26"/>
      <c r="X151" s="8"/>
      <c r="Y151" s="8"/>
      <c r="Z151" s="8"/>
      <c r="AA151" s="50"/>
      <c r="AB151" s="51"/>
      <c r="AC151" s="51"/>
      <c r="AD151" s="51"/>
      <c r="AE151" s="52"/>
      <c r="AF151" s="53"/>
      <c r="AG151" s="49"/>
      <c r="AH151" s="49"/>
      <c r="AI151" s="49"/>
      <c r="AJ151" s="49"/>
      <c r="AK151" s="49"/>
      <c r="AL151" s="49"/>
      <c r="AM151" s="49"/>
      <c r="AN151" s="49"/>
      <c r="AO151" s="49"/>
    </row>
    <row r="152" spans="1:41" s="71" customFormat="1">
      <c r="A152" s="6"/>
      <c r="B152" s="25"/>
      <c r="C152" s="6"/>
      <c r="D152" s="6"/>
      <c r="E152" s="6"/>
      <c r="F152" s="6"/>
      <c r="G152" s="26"/>
      <c r="H152" s="26"/>
      <c r="I152" s="26"/>
      <c r="J152" s="6"/>
      <c r="K152" s="26"/>
      <c r="L152" s="26"/>
      <c r="M152" s="27"/>
      <c r="N152" s="27"/>
      <c r="O152" s="27"/>
      <c r="P152" s="27"/>
      <c r="Q152" s="26"/>
      <c r="R152" s="26"/>
      <c r="S152" s="26"/>
      <c r="T152" s="26"/>
      <c r="U152" s="26"/>
      <c r="V152" s="26"/>
      <c r="W152" s="26"/>
      <c r="X152" s="8"/>
      <c r="Y152" s="8"/>
      <c r="Z152" s="8"/>
      <c r="AA152" s="50"/>
      <c r="AB152" s="51"/>
      <c r="AC152" s="51"/>
      <c r="AD152" s="51"/>
      <c r="AE152" s="52"/>
      <c r="AF152" s="53"/>
      <c r="AG152" s="49"/>
      <c r="AH152" s="49"/>
      <c r="AI152" s="49"/>
      <c r="AJ152" s="49"/>
      <c r="AK152" s="49"/>
      <c r="AL152" s="49"/>
      <c r="AM152" s="49"/>
      <c r="AN152" s="49"/>
      <c r="AO152" s="49"/>
    </row>
    <row r="153" spans="1:41" s="71" customFormat="1">
      <c r="A153" s="6"/>
      <c r="B153" s="25"/>
      <c r="C153" s="6"/>
      <c r="D153" s="6"/>
      <c r="E153" s="6"/>
      <c r="F153" s="6"/>
      <c r="G153" s="26"/>
      <c r="H153" s="26"/>
      <c r="I153" s="26"/>
      <c r="J153" s="6"/>
      <c r="K153" s="26"/>
      <c r="L153" s="26"/>
      <c r="M153" s="27"/>
      <c r="N153" s="27"/>
      <c r="O153" s="27"/>
      <c r="P153" s="27"/>
      <c r="Q153" s="26"/>
      <c r="R153" s="26"/>
      <c r="S153" s="26"/>
      <c r="T153" s="26"/>
      <c r="U153" s="26"/>
      <c r="V153" s="26"/>
      <c r="W153" s="26"/>
      <c r="X153" s="8"/>
      <c r="Y153" s="8"/>
      <c r="Z153" s="8"/>
      <c r="AA153" s="50"/>
      <c r="AB153" s="51"/>
      <c r="AC153" s="51"/>
      <c r="AD153" s="51"/>
      <c r="AE153" s="52"/>
      <c r="AF153" s="53"/>
      <c r="AG153" s="49"/>
      <c r="AH153" s="49"/>
      <c r="AI153" s="49"/>
      <c r="AJ153" s="49"/>
      <c r="AK153" s="49"/>
      <c r="AL153" s="49"/>
      <c r="AM153" s="49"/>
      <c r="AN153" s="49"/>
      <c r="AO153" s="49"/>
    </row>
    <row r="154" spans="1:41" s="71" customFormat="1">
      <c r="A154" s="6"/>
      <c r="B154" s="25"/>
      <c r="C154" s="6"/>
      <c r="D154" s="6"/>
      <c r="E154" s="6"/>
      <c r="F154" s="6"/>
      <c r="G154" s="26"/>
      <c r="H154" s="26"/>
      <c r="I154" s="26"/>
      <c r="J154" s="6"/>
      <c r="K154" s="26"/>
      <c r="L154" s="26"/>
      <c r="M154" s="27"/>
      <c r="N154" s="27"/>
      <c r="O154" s="27"/>
      <c r="P154" s="27"/>
      <c r="Q154" s="26"/>
      <c r="R154" s="26"/>
      <c r="S154" s="26"/>
      <c r="T154" s="26"/>
      <c r="U154" s="26"/>
      <c r="V154" s="26"/>
      <c r="W154" s="26"/>
      <c r="X154" s="8"/>
      <c r="Y154" s="8"/>
      <c r="Z154" s="8"/>
      <c r="AA154" s="50"/>
      <c r="AB154" s="51"/>
      <c r="AC154" s="51"/>
      <c r="AD154" s="51"/>
      <c r="AE154" s="52"/>
      <c r="AF154" s="53"/>
      <c r="AG154" s="49"/>
      <c r="AH154" s="49"/>
      <c r="AI154" s="49"/>
      <c r="AJ154" s="49"/>
      <c r="AK154" s="49"/>
      <c r="AL154" s="49"/>
      <c r="AM154" s="49"/>
      <c r="AN154" s="49"/>
      <c r="AO154" s="49"/>
    </row>
    <row r="155" spans="1:41" s="71" customFormat="1">
      <c r="A155" s="6"/>
      <c r="B155" s="25"/>
      <c r="C155" s="6"/>
      <c r="D155" s="6"/>
      <c r="E155" s="6"/>
      <c r="F155" s="6"/>
      <c r="G155" s="26"/>
      <c r="H155" s="26"/>
      <c r="I155" s="26"/>
      <c r="J155" s="6"/>
      <c r="K155" s="26"/>
      <c r="L155" s="26"/>
      <c r="M155" s="27"/>
      <c r="N155" s="27"/>
      <c r="O155" s="27"/>
      <c r="P155" s="27"/>
      <c r="Q155" s="26"/>
      <c r="R155" s="26"/>
      <c r="S155" s="26"/>
      <c r="T155" s="26"/>
      <c r="U155" s="26"/>
      <c r="V155" s="26"/>
      <c r="W155" s="26"/>
      <c r="X155" s="8"/>
      <c r="Y155" s="8"/>
      <c r="Z155" s="8"/>
      <c r="AA155" s="50"/>
      <c r="AB155" s="51"/>
      <c r="AC155" s="51"/>
      <c r="AD155" s="51"/>
      <c r="AE155" s="52"/>
      <c r="AF155" s="53"/>
      <c r="AG155" s="49"/>
      <c r="AH155" s="49"/>
      <c r="AI155" s="49"/>
      <c r="AJ155" s="49"/>
      <c r="AK155" s="49"/>
      <c r="AL155" s="49"/>
      <c r="AM155" s="49"/>
      <c r="AN155" s="49"/>
      <c r="AO155" s="49"/>
    </row>
    <row r="156" spans="1:41" s="71" customFormat="1">
      <c r="A156" s="6"/>
      <c r="B156" s="25"/>
      <c r="C156" s="6"/>
      <c r="D156" s="6"/>
      <c r="E156" s="6"/>
      <c r="F156" s="6"/>
      <c r="G156" s="26"/>
      <c r="H156" s="26"/>
      <c r="I156" s="26"/>
      <c r="J156" s="6"/>
      <c r="K156" s="26"/>
      <c r="L156" s="26"/>
      <c r="M156" s="27"/>
      <c r="N156" s="27"/>
      <c r="O156" s="27"/>
      <c r="P156" s="27"/>
      <c r="Q156" s="26"/>
      <c r="R156" s="26"/>
      <c r="S156" s="26"/>
      <c r="T156" s="26"/>
      <c r="U156" s="26"/>
      <c r="V156" s="26"/>
      <c r="W156" s="26"/>
      <c r="X156" s="8"/>
      <c r="Y156" s="8"/>
      <c r="Z156" s="8"/>
      <c r="AA156" s="50"/>
      <c r="AB156" s="51"/>
      <c r="AC156" s="51"/>
      <c r="AD156" s="51"/>
      <c r="AE156" s="52"/>
      <c r="AF156" s="53"/>
      <c r="AG156" s="49"/>
      <c r="AH156" s="49"/>
      <c r="AI156" s="49"/>
      <c r="AJ156" s="49"/>
      <c r="AK156" s="49"/>
      <c r="AL156" s="49"/>
      <c r="AM156" s="49"/>
      <c r="AN156" s="49"/>
      <c r="AO156" s="49"/>
    </row>
    <row r="157" spans="1:41" s="71" customFormat="1">
      <c r="A157" s="6"/>
      <c r="B157" s="25"/>
      <c r="C157" s="6"/>
      <c r="D157" s="6"/>
      <c r="E157" s="6"/>
      <c r="F157" s="6"/>
      <c r="G157" s="26"/>
      <c r="H157" s="26"/>
      <c r="I157" s="26"/>
      <c r="J157" s="6"/>
      <c r="K157" s="26"/>
      <c r="L157" s="26"/>
      <c r="M157" s="27"/>
      <c r="N157" s="27"/>
      <c r="O157" s="27"/>
      <c r="P157" s="27"/>
      <c r="Q157" s="26"/>
      <c r="R157" s="26"/>
      <c r="S157" s="26"/>
      <c r="T157" s="26"/>
      <c r="U157" s="26"/>
      <c r="V157" s="26"/>
      <c r="W157" s="26"/>
      <c r="X157" s="8"/>
      <c r="Y157" s="8"/>
      <c r="Z157" s="8"/>
      <c r="AA157" s="50"/>
      <c r="AB157" s="51"/>
      <c r="AC157" s="51"/>
      <c r="AD157" s="51"/>
      <c r="AE157" s="52"/>
      <c r="AF157" s="53"/>
      <c r="AG157" s="49"/>
      <c r="AH157" s="49"/>
      <c r="AI157" s="49"/>
      <c r="AJ157" s="49"/>
      <c r="AK157" s="49"/>
      <c r="AL157" s="49"/>
      <c r="AM157" s="49"/>
      <c r="AN157" s="49"/>
      <c r="AO157" s="49"/>
    </row>
    <row r="158" spans="1:41" s="71" customFormat="1">
      <c r="A158" s="6"/>
      <c r="B158" s="25"/>
      <c r="C158" s="6"/>
      <c r="D158" s="6"/>
      <c r="E158" s="6"/>
      <c r="F158" s="6"/>
      <c r="G158" s="26"/>
      <c r="H158" s="26"/>
      <c r="I158" s="26"/>
      <c r="J158" s="6"/>
      <c r="K158" s="26"/>
      <c r="L158" s="26"/>
      <c r="M158" s="27"/>
      <c r="N158" s="27"/>
      <c r="O158" s="27"/>
      <c r="P158" s="27"/>
      <c r="Q158" s="26"/>
      <c r="R158" s="26"/>
      <c r="S158" s="26"/>
      <c r="T158" s="26"/>
      <c r="U158" s="26"/>
      <c r="V158" s="26"/>
      <c r="W158" s="26"/>
      <c r="X158" s="8"/>
      <c r="Y158" s="8"/>
      <c r="Z158" s="8"/>
      <c r="AA158" s="50"/>
      <c r="AB158" s="51"/>
      <c r="AC158" s="51"/>
      <c r="AD158" s="51"/>
      <c r="AE158" s="52"/>
      <c r="AF158" s="53"/>
      <c r="AG158" s="49"/>
      <c r="AH158" s="49"/>
      <c r="AI158" s="49"/>
      <c r="AJ158" s="49"/>
      <c r="AK158" s="49"/>
      <c r="AL158" s="49"/>
      <c r="AM158" s="49"/>
      <c r="AN158" s="49"/>
      <c r="AO158" s="49"/>
    </row>
    <row r="159" spans="1:41" s="71" customFormat="1">
      <c r="A159" s="6"/>
      <c r="B159" s="25"/>
      <c r="C159" s="6"/>
      <c r="D159" s="6"/>
      <c r="E159" s="6"/>
      <c r="F159" s="6"/>
      <c r="G159" s="26"/>
      <c r="H159" s="26"/>
      <c r="I159" s="26"/>
      <c r="J159" s="6"/>
      <c r="K159" s="26"/>
      <c r="L159" s="26"/>
      <c r="M159" s="27"/>
      <c r="N159" s="27"/>
      <c r="O159" s="27"/>
      <c r="P159" s="27"/>
      <c r="Q159" s="26"/>
      <c r="R159" s="26"/>
      <c r="S159" s="26"/>
      <c r="T159" s="26"/>
      <c r="U159" s="26"/>
      <c r="V159" s="26"/>
      <c r="W159" s="26"/>
      <c r="X159" s="8"/>
      <c r="Y159" s="8"/>
      <c r="Z159" s="8"/>
      <c r="AA159" s="50"/>
      <c r="AB159" s="51"/>
      <c r="AC159" s="51"/>
      <c r="AD159" s="51"/>
      <c r="AE159" s="52"/>
      <c r="AF159" s="53"/>
      <c r="AG159" s="49"/>
      <c r="AH159" s="49"/>
      <c r="AI159" s="49"/>
      <c r="AJ159" s="49"/>
      <c r="AK159" s="49"/>
      <c r="AL159" s="49"/>
      <c r="AM159" s="49"/>
      <c r="AN159" s="49"/>
      <c r="AO159" s="49"/>
    </row>
    <row r="160" spans="1:41" s="71" customFormat="1">
      <c r="A160" s="6"/>
      <c r="B160" s="25"/>
      <c r="C160" s="6"/>
      <c r="D160" s="6"/>
      <c r="E160" s="6"/>
      <c r="F160" s="6"/>
      <c r="G160" s="26"/>
      <c r="H160" s="26"/>
      <c r="I160" s="26"/>
      <c r="J160" s="6"/>
      <c r="K160" s="26"/>
      <c r="L160" s="26"/>
      <c r="M160" s="27"/>
      <c r="N160" s="27"/>
      <c r="O160" s="27"/>
      <c r="P160" s="27"/>
      <c r="Q160" s="26"/>
      <c r="R160" s="26"/>
      <c r="S160" s="26"/>
      <c r="T160" s="26"/>
      <c r="U160" s="26"/>
      <c r="V160" s="26"/>
      <c r="W160" s="26"/>
      <c r="X160" s="8"/>
      <c r="Y160" s="8"/>
      <c r="Z160" s="8"/>
      <c r="AA160" s="50"/>
      <c r="AB160" s="51"/>
      <c r="AC160" s="51"/>
      <c r="AD160" s="51"/>
      <c r="AE160" s="52"/>
      <c r="AF160" s="53"/>
      <c r="AG160" s="49"/>
      <c r="AH160" s="49"/>
      <c r="AI160" s="49"/>
      <c r="AJ160" s="49"/>
      <c r="AK160" s="49"/>
      <c r="AL160" s="49"/>
      <c r="AM160" s="49"/>
      <c r="AN160" s="49"/>
      <c r="AO160" s="49"/>
    </row>
    <row r="161" spans="1:41" s="71" customFormat="1">
      <c r="A161" s="6"/>
      <c r="B161" s="25"/>
      <c r="C161" s="6"/>
      <c r="D161" s="6"/>
      <c r="E161" s="6"/>
      <c r="F161" s="6"/>
      <c r="G161" s="26"/>
      <c r="H161" s="26"/>
      <c r="I161" s="26"/>
      <c r="J161" s="6"/>
      <c r="K161" s="26"/>
      <c r="L161" s="26"/>
      <c r="M161" s="27"/>
      <c r="N161" s="27"/>
      <c r="O161" s="27"/>
      <c r="P161" s="27"/>
      <c r="Q161" s="26"/>
      <c r="R161" s="26"/>
      <c r="S161" s="26"/>
      <c r="T161" s="26"/>
      <c r="U161" s="26"/>
      <c r="V161" s="26"/>
      <c r="W161" s="26"/>
      <c r="X161" s="8"/>
      <c r="Y161" s="8"/>
      <c r="Z161" s="8"/>
      <c r="AA161" s="50"/>
      <c r="AB161" s="51"/>
      <c r="AC161" s="51"/>
      <c r="AD161" s="51"/>
      <c r="AE161" s="52"/>
      <c r="AF161" s="53"/>
      <c r="AG161" s="49"/>
      <c r="AH161" s="49"/>
      <c r="AI161" s="49"/>
      <c r="AJ161" s="49"/>
      <c r="AK161" s="49"/>
      <c r="AL161" s="49"/>
      <c r="AM161" s="49"/>
      <c r="AN161" s="49"/>
      <c r="AO161" s="49"/>
    </row>
    <row r="162" spans="1:41" s="71" customFormat="1">
      <c r="A162" s="6"/>
      <c r="B162" s="25"/>
      <c r="C162" s="6"/>
      <c r="D162" s="6"/>
      <c r="E162" s="6"/>
      <c r="F162" s="6"/>
      <c r="G162" s="26"/>
      <c r="H162" s="26"/>
      <c r="I162" s="26"/>
      <c r="J162" s="6"/>
      <c r="K162" s="26"/>
      <c r="L162" s="26"/>
      <c r="M162" s="27"/>
      <c r="N162" s="27"/>
      <c r="O162" s="27"/>
      <c r="P162" s="27"/>
      <c r="Q162" s="26"/>
      <c r="R162" s="26"/>
      <c r="S162" s="26"/>
      <c r="T162" s="26"/>
      <c r="U162" s="26"/>
      <c r="V162" s="26"/>
      <c r="W162" s="26"/>
      <c r="X162" s="8"/>
      <c r="Y162" s="8"/>
      <c r="Z162" s="8"/>
      <c r="AA162" s="50"/>
      <c r="AB162" s="51"/>
      <c r="AC162" s="51"/>
      <c r="AD162" s="51"/>
      <c r="AE162" s="52"/>
      <c r="AF162" s="53"/>
      <c r="AG162" s="49"/>
      <c r="AH162" s="49"/>
      <c r="AI162" s="49"/>
      <c r="AJ162" s="49"/>
      <c r="AK162" s="49"/>
      <c r="AL162" s="49"/>
      <c r="AM162" s="49"/>
      <c r="AN162" s="49"/>
      <c r="AO162" s="49"/>
    </row>
    <row r="163" spans="1:41" s="71" customFormat="1">
      <c r="A163" s="6"/>
      <c r="B163" s="25"/>
      <c r="C163" s="6"/>
      <c r="D163" s="6"/>
      <c r="E163" s="6"/>
      <c r="F163" s="6"/>
      <c r="G163" s="26"/>
      <c r="H163" s="26"/>
      <c r="I163" s="26"/>
      <c r="J163" s="6"/>
      <c r="K163" s="26"/>
      <c r="L163" s="26"/>
      <c r="M163" s="27"/>
      <c r="N163" s="27"/>
      <c r="O163" s="27"/>
      <c r="P163" s="27"/>
      <c r="Q163" s="26"/>
      <c r="R163" s="26"/>
      <c r="S163" s="26"/>
      <c r="T163" s="26"/>
      <c r="U163" s="26"/>
      <c r="V163" s="26"/>
      <c r="W163" s="26"/>
      <c r="X163" s="8"/>
      <c r="Y163" s="8"/>
      <c r="Z163" s="8"/>
      <c r="AA163" s="50"/>
      <c r="AB163" s="51"/>
      <c r="AC163" s="51"/>
      <c r="AD163" s="51"/>
      <c r="AE163" s="52"/>
      <c r="AF163" s="53"/>
      <c r="AG163" s="49"/>
      <c r="AH163" s="49"/>
      <c r="AI163" s="49"/>
      <c r="AJ163" s="49"/>
      <c r="AK163" s="49"/>
      <c r="AL163" s="49"/>
      <c r="AM163" s="49"/>
      <c r="AN163" s="49"/>
      <c r="AO163" s="49"/>
    </row>
    <row r="164" spans="1:41" s="71" customFormat="1">
      <c r="A164" s="6"/>
      <c r="B164" s="25"/>
      <c r="C164" s="6"/>
      <c r="D164" s="6"/>
      <c r="E164" s="6"/>
      <c r="F164" s="6"/>
      <c r="G164" s="26"/>
      <c r="H164" s="26"/>
      <c r="I164" s="26"/>
      <c r="J164" s="6"/>
      <c r="K164" s="26"/>
      <c r="L164" s="26"/>
      <c r="M164" s="27"/>
      <c r="N164" s="27"/>
      <c r="O164" s="27"/>
      <c r="P164" s="27"/>
      <c r="Q164" s="26"/>
      <c r="R164" s="26"/>
      <c r="S164" s="26"/>
      <c r="T164" s="26"/>
      <c r="U164" s="26"/>
      <c r="V164" s="26"/>
      <c r="W164" s="26"/>
      <c r="X164" s="8"/>
      <c r="Y164" s="8"/>
      <c r="Z164" s="8"/>
      <c r="AA164" s="50"/>
      <c r="AB164" s="51"/>
      <c r="AC164" s="51"/>
      <c r="AD164" s="51"/>
      <c r="AE164" s="52"/>
      <c r="AF164" s="53"/>
      <c r="AG164" s="49"/>
      <c r="AH164" s="49"/>
      <c r="AI164" s="49"/>
      <c r="AJ164" s="49"/>
      <c r="AK164" s="49"/>
      <c r="AL164" s="49"/>
      <c r="AM164" s="49"/>
      <c r="AN164" s="49"/>
      <c r="AO164" s="49"/>
    </row>
    <row r="165" spans="1:41" s="71" customFormat="1">
      <c r="A165" s="6"/>
      <c r="B165" s="25"/>
      <c r="C165" s="6"/>
      <c r="D165" s="6"/>
      <c r="E165" s="6"/>
      <c r="F165" s="6"/>
      <c r="G165" s="26"/>
      <c r="H165" s="26"/>
      <c r="I165" s="26"/>
      <c r="J165" s="6"/>
      <c r="K165" s="26"/>
      <c r="L165" s="26"/>
      <c r="M165" s="27"/>
      <c r="N165" s="27"/>
      <c r="O165" s="27"/>
      <c r="P165" s="27"/>
      <c r="Q165" s="26"/>
      <c r="R165" s="26"/>
      <c r="S165" s="26"/>
      <c r="T165" s="26"/>
      <c r="U165" s="26"/>
      <c r="V165" s="26"/>
      <c r="W165" s="26"/>
      <c r="X165" s="8"/>
      <c r="Y165" s="8"/>
      <c r="Z165" s="8"/>
      <c r="AA165" s="50"/>
      <c r="AB165" s="51"/>
      <c r="AC165" s="51"/>
      <c r="AD165" s="51"/>
      <c r="AE165" s="52"/>
      <c r="AF165" s="53"/>
      <c r="AG165" s="49"/>
      <c r="AH165" s="49"/>
      <c r="AI165" s="49"/>
      <c r="AJ165" s="49"/>
      <c r="AK165" s="49"/>
      <c r="AL165" s="49"/>
      <c r="AM165" s="49"/>
      <c r="AN165" s="49"/>
      <c r="AO165" s="49"/>
    </row>
    <row r="166" spans="1:41" s="71" customFormat="1">
      <c r="A166" s="6"/>
      <c r="B166" s="25"/>
      <c r="C166" s="6"/>
      <c r="D166" s="6"/>
      <c r="E166" s="6"/>
      <c r="F166" s="6"/>
      <c r="G166" s="26"/>
      <c r="H166" s="26"/>
      <c r="I166" s="26"/>
      <c r="J166" s="6"/>
      <c r="K166" s="26"/>
      <c r="L166" s="26"/>
      <c r="M166" s="27"/>
      <c r="N166" s="27"/>
      <c r="O166" s="27"/>
      <c r="P166" s="27"/>
      <c r="Q166" s="26"/>
      <c r="R166" s="26"/>
      <c r="S166" s="26"/>
      <c r="T166" s="26"/>
      <c r="U166" s="26"/>
      <c r="V166" s="26"/>
      <c r="W166" s="26"/>
      <c r="X166" s="8"/>
      <c r="Y166" s="8"/>
      <c r="Z166" s="8"/>
      <c r="AA166" s="50"/>
      <c r="AB166" s="51"/>
      <c r="AC166" s="51"/>
      <c r="AD166" s="51"/>
      <c r="AE166" s="52"/>
      <c r="AF166" s="53"/>
      <c r="AG166" s="49"/>
      <c r="AH166" s="49"/>
      <c r="AI166" s="49"/>
      <c r="AJ166" s="49"/>
      <c r="AK166" s="49"/>
      <c r="AL166" s="49"/>
      <c r="AM166" s="49"/>
      <c r="AN166" s="49"/>
      <c r="AO166" s="49"/>
    </row>
    <row r="167" spans="1:41" s="71" customFormat="1">
      <c r="A167" s="6"/>
      <c r="B167" s="25"/>
      <c r="C167" s="6"/>
      <c r="D167" s="6"/>
      <c r="E167" s="6"/>
      <c r="F167" s="6"/>
      <c r="G167" s="26"/>
      <c r="H167" s="26"/>
      <c r="I167" s="26"/>
      <c r="J167" s="6"/>
      <c r="K167" s="26"/>
      <c r="L167" s="26"/>
      <c r="M167" s="27"/>
      <c r="N167" s="27"/>
      <c r="O167" s="27"/>
      <c r="P167" s="27"/>
      <c r="Q167" s="26"/>
      <c r="R167" s="26"/>
      <c r="S167" s="26"/>
      <c r="T167" s="26"/>
      <c r="U167" s="26"/>
      <c r="V167" s="26"/>
      <c r="W167" s="26"/>
      <c r="X167" s="8"/>
      <c r="Y167" s="8"/>
      <c r="Z167" s="8"/>
      <c r="AA167" s="50"/>
      <c r="AB167" s="51"/>
      <c r="AC167" s="51"/>
      <c r="AD167" s="51"/>
      <c r="AE167" s="52"/>
      <c r="AF167" s="53"/>
      <c r="AG167" s="49"/>
      <c r="AH167" s="49"/>
      <c r="AI167" s="49"/>
      <c r="AJ167" s="49"/>
      <c r="AK167" s="49"/>
      <c r="AL167" s="49"/>
      <c r="AM167" s="49"/>
      <c r="AN167" s="49"/>
      <c r="AO167" s="49"/>
    </row>
    <row r="168" spans="1:41" s="71" customFormat="1">
      <c r="A168" s="6"/>
      <c r="B168" s="25"/>
      <c r="C168" s="6"/>
      <c r="D168" s="6"/>
      <c r="E168" s="6"/>
      <c r="F168" s="6"/>
      <c r="G168" s="26"/>
      <c r="H168" s="26"/>
      <c r="I168" s="26"/>
      <c r="J168" s="6"/>
      <c r="K168" s="26"/>
      <c r="L168" s="26"/>
      <c r="M168" s="27"/>
      <c r="N168" s="27"/>
      <c r="O168" s="27"/>
      <c r="P168" s="27"/>
      <c r="Q168" s="26"/>
      <c r="R168" s="26"/>
      <c r="S168" s="26"/>
      <c r="T168" s="26"/>
      <c r="U168" s="26"/>
      <c r="V168" s="26"/>
      <c r="W168" s="26"/>
      <c r="X168" s="8"/>
      <c r="Y168" s="8"/>
      <c r="Z168" s="8"/>
      <c r="AA168" s="50"/>
      <c r="AB168" s="51"/>
      <c r="AC168" s="51"/>
      <c r="AD168" s="51"/>
      <c r="AE168" s="52"/>
      <c r="AF168" s="53"/>
      <c r="AG168" s="49"/>
      <c r="AH168" s="49"/>
      <c r="AI168" s="49"/>
      <c r="AJ168" s="49"/>
      <c r="AK168" s="49"/>
      <c r="AL168" s="49"/>
      <c r="AM168" s="49"/>
      <c r="AN168" s="49"/>
      <c r="AO168" s="49"/>
    </row>
    <row r="169" spans="1:41" s="71" customFormat="1">
      <c r="A169" s="6"/>
      <c r="B169" s="25"/>
      <c r="C169" s="6"/>
      <c r="D169" s="6"/>
      <c r="E169" s="6"/>
      <c r="F169" s="6"/>
      <c r="G169" s="26"/>
      <c r="H169" s="26"/>
      <c r="I169" s="26"/>
      <c r="J169" s="6"/>
      <c r="K169" s="26"/>
      <c r="L169" s="26"/>
      <c r="M169" s="27"/>
      <c r="N169" s="27"/>
      <c r="O169" s="27"/>
      <c r="P169" s="27"/>
      <c r="Q169" s="26"/>
      <c r="R169" s="26"/>
      <c r="S169" s="26"/>
      <c r="T169" s="26"/>
      <c r="U169" s="26"/>
      <c r="V169" s="26"/>
      <c r="W169" s="26"/>
      <c r="X169" s="8"/>
      <c r="Y169" s="8"/>
      <c r="Z169" s="8"/>
      <c r="AA169" s="50"/>
      <c r="AB169" s="51"/>
      <c r="AC169" s="51"/>
      <c r="AD169" s="51"/>
      <c r="AE169" s="52"/>
      <c r="AF169" s="53"/>
      <c r="AG169" s="49"/>
      <c r="AH169" s="49"/>
      <c r="AI169" s="49"/>
      <c r="AJ169" s="49"/>
      <c r="AK169" s="49"/>
      <c r="AL169" s="49"/>
      <c r="AM169" s="49"/>
      <c r="AN169" s="49"/>
      <c r="AO169" s="49"/>
    </row>
    <row r="170" spans="1:41" s="71" customFormat="1">
      <c r="A170" s="6"/>
      <c r="B170" s="25"/>
      <c r="C170" s="6"/>
      <c r="D170" s="6"/>
      <c r="E170" s="6"/>
      <c r="F170" s="6"/>
      <c r="G170" s="26"/>
      <c r="H170" s="26"/>
      <c r="I170" s="26"/>
      <c r="J170" s="6"/>
      <c r="K170" s="26"/>
      <c r="L170" s="26"/>
      <c r="M170" s="27"/>
      <c r="N170" s="27"/>
      <c r="O170" s="27"/>
      <c r="P170" s="27"/>
      <c r="Q170" s="26"/>
      <c r="R170" s="26"/>
      <c r="S170" s="26"/>
      <c r="T170" s="26"/>
      <c r="U170" s="26"/>
      <c r="V170" s="26"/>
      <c r="W170" s="26"/>
      <c r="X170" s="8"/>
      <c r="Y170" s="8"/>
      <c r="Z170" s="8"/>
      <c r="AA170" s="50"/>
      <c r="AB170" s="51"/>
      <c r="AC170" s="51"/>
      <c r="AD170" s="51"/>
      <c r="AE170" s="52"/>
      <c r="AF170" s="53"/>
      <c r="AG170" s="49"/>
      <c r="AH170" s="49"/>
      <c r="AI170" s="49"/>
      <c r="AJ170" s="49"/>
      <c r="AK170" s="49"/>
      <c r="AL170" s="49"/>
      <c r="AM170" s="49"/>
      <c r="AN170" s="49"/>
      <c r="AO170" s="49"/>
    </row>
    <row r="171" spans="1:41" s="71" customFormat="1">
      <c r="A171" s="6"/>
      <c r="B171" s="25"/>
      <c r="C171" s="6"/>
      <c r="D171" s="6"/>
      <c r="E171" s="6"/>
      <c r="F171" s="6"/>
      <c r="G171" s="26"/>
      <c r="H171" s="26"/>
      <c r="I171" s="26"/>
      <c r="J171" s="6"/>
      <c r="K171" s="26"/>
      <c r="L171" s="26"/>
      <c r="M171" s="27"/>
      <c r="N171" s="27"/>
      <c r="O171" s="27"/>
      <c r="P171" s="27"/>
      <c r="Q171" s="26"/>
      <c r="R171" s="26"/>
      <c r="S171" s="26"/>
      <c r="T171" s="26"/>
      <c r="U171" s="26"/>
      <c r="V171" s="26"/>
      <c r="W171" s="26"/>
      <c r="X171" s="8"/>
      <c r="Y171" s="8"/>
      <c r="Z171" s="8"/>
      <c r="AA171" s="50"/>
      <c r="AB171" s="51"/>
      <c r="AC171" s="51"/>
      <c r="AD171" s="51"/>
      <c r="AE171" s="52"/>
      <c r="AF171" s="53"/>
      <c r="AG171" s="49"/>
      <c r="AH171" s="49"/>
      <c r="AI171" s="49"/>
      <c r="AJ171" s="49"/>
      <c r="AK171" s="49"/>
      <c r="AL171" s="49"/>
      <c r="AM171" s="49"/>
      <c r="AN171" s="49"/>
      <c r="AO171" s="49"/>
    </row>
    <row r="172" spans="1:41" s="71" customFormat="1">
      <c r="A172" s="6"/>
      <c r="B172" s="25"/>
      <c r="C172" s="6"/>
      <c r="D172" s="6"/>
      <c r="E172" s="6"/>
      <c r="F172" s="6"/>
      <c r="G172" s="26"/>
      <c r="H172" s="26"/>
      <c r="I172" s="26"/>
      <c r="J172" s="6"/>
      <c r="K172" s="26"/>
      <c r="L172" s="26"/>
      <c r="M172" s="27"/>
      <c r="N172" s="27"/>
      <c r="O172" s="27"/>
      <c r="P172" s="27"/>
      <c r="Q172" s="26"/>
      <c r="R172" s="26"/>
      <c r="S172" s="26"/>
      <c r="T172" s="26"/>
      <c r="U172" s="26"/>
      <c r="V172" s="26"/>
      <c r="W172" s="26"/>
      <c r="X172" s="8"/>
      <c r="Y172" s="8"/>
      <c r="Z172" s="8"/>
      <c r="AA172" s="50"/>
      <c r="AB172" s="51"/>
      <c r="AC172" s="51"/>
      <c r="AD172" s="51"/>
      <c r="AE172" s="52"/>
      <c r="AF172" s="53"/>
      <c r="AG172" s="49"/>
      <c r="AH172" s="49"/>
      <c r="AI172" s="49"/>
      <c r="AJ172" s="49"/>
      <c r="AK172" s="49"/>
      <c r="AL172" s="49"/>
      <c r="AM172" s="49"/>
      <c r="AN172" s="49"/>
      <c r="AO172" s="49"/>
    </row>
    <row r="173" spans="1:41" s="71" customFormat="1">
      <c r="A173" s="6"/>
      <c r="B173" s="25"/>
      <c r="C173" s="6"/>
      <c r="D173" s="6"/>
      <c r="E173" s="6"/>
      <c r="F173" s="6"/>
      <c r="G173" s="26"/>
      <c r="H173" s="26"/>
      <c r="I173" s="26"/>
      <c r="J173" s="6"/>
      <c r="K173" s="26"/>
      <c r="L173" s="26"/>
      <c r="M173" s="27"/>
      <c r="N173" s="27"/>
      <c r="O173" s="27"/>
      <c r="P173" s="27"/>
      <c r="Q173" s="26"/>
      <c r="R173" s="26"/>
      <c r="S173" s="26"/>
      <c r="T173" s="26"/>
      <c r="U173" s="26"/>
      <c r="V173" s="26"/>
      <c r="W173" s="26"/>
      <c r="X173" s="8"/>
      <c r="Y173" s="8"/>
      <c r="Z173" s="8"/>
      <c r="AA173" s="50"/>
      <c r="AB173" s="51"/>
      <c r="AC173" s="51"/>
      <c r="AD173" s="51"/>
      <c r="AE173" s="52"/>
      <c r="AF173" s="53"/>
      <c r="AG173" s="49"/>
      <c r="AH173" s="49"/>
      <c r="AI173" s="49"/>
      <c r="AJ173" s="49"/>
      <c r="AK173" s="49"/>
      <c r="AL173" s="49"/>
      <c r="AM173" s="49"/>
      <c r="AN173" s="49"/>
      <c r="AO173" s="49"/>
    </row>
    <row r="174" spans="1:41" s="71" customFormat="1">
      <c r="A174" s="6"/>
      <c r="B174" s="25"/>
      <c r="C174" s="6"/>
      <c r="D174" s="6"/>
      <c r="E174" s="6"/>
      <c r="F174" s="6"/>
      <c r="G174" s="26"/>
      <c r="H174" s="26"/>
      <c r="I174" s="26"/>
      <c r="J174" s="6"/>
      <c r="K174" s="26"/>
      <c r="L174" s="26"/>
      <c r="M174" s="27"/>
      <c r="N174" s="27"/>
      <c r="O174" s="27"/>
      <c r="P174" s="27"/>
      <c r="Q174" s="26"/>
      <c r="R174" s="26"/>
      <c r="S174" s="26"/>
      <c r="T174" s="26"/>
      <c r="U174" s="26"/>
      <c r="V174" s="26"/>
      <c r="W174" s="26"/>
      <c r="X174" s="8"/>
      <c r="Y174" s="8"/>
      <c r="Z174" s="8"/>
      <c r="AA174" s="50"/>
      <c r="AB174" s="51"/>
      <c r="AC174" s="51"/>
      <c r="AD174" s="51"/>
      <c r="AE174" s="52"/>
      <c r="AF174" s="53"/>
      <c r="AG174" s="49"/>
      <c r="AH174" s="49"/>
      <c r="AI174" s="49"/>
      <c r="AJ174" s="49"/>
      <c r="AK174" s="49"/>
      <c r="AL174" s="49"/>
      <c r="AM174" s="49"/>
      <c r="AN174" s="49"/>
      <c r="AO174" s="49"/>
    </row>
    <row r="175" spans="1:41" s="71" customFormat="1">
      <c r="A175" s="6"/>
      <c r="B175" s="25"/>
      <c r="C175" s="6"/>
      <c r="D175" s="6"/>
      <c r="E175" s="6"/>
      <c r="F175" s="6"/>
      <c r="G175" s="26"/>
      <c r="H175" s="26"/>
      <c r="I175" s="26"/>
      <c r="J175" s="6"/>
      <c r="K175" s="26"/>
      <c r="L175" s="26"/>
      <c r="M175" s="27"/>
      <c r="N175" s="27"/>
      <c r="O175" s="27"/>
      <c r="P175" s="27"/>
      <c r="Q175" s="26"/>
      <c r="R175" s="26"/>
      <c r="S175" s="26"/>
      <c r="T175" s="26"/>
      <c r="U175" s="26"/>
      <c r="V175" s="26"/>
      <c r="W175" s="26"/>
      <c r="X175" s="8"/>
      <c r="Y175" s="8"/>
      <c r="Z175" s="8"/>
      <c r="AA175" s="50"/>
      <c r="AB175" s="51"/>
      <c r="AC175" s="51"/>
      <c r="AD175" s="51"/>
      <c r="AE175" s="52"/>
      <c r="AF175" s="53"/>
      <c r="AG175" s="49"/>
      <c r="AH175" s="49"/>
      <c r="AI175" s="49"/>
      <c r="AJ175" s="49"/>
      <c r="AK175" s="49"/>
      <c r="AL175" s="49"/>
      <c r="AM175" s="49"/>
      <c r="AN175" s="49"/>
      <c r="AO175" s="49"/>
    </row>
    <row r="176" spans="1:41" s="71" customFormat="1">
      <c r="A176" s="6"/>
      <c r="B176" s="25"/>
      <c r="C176" s="6"/>
      <c r="D176" s="6"/>
      <c r="E176" s="6"/>
      <c r="F176" s="6"/>
      <c r="G176" s="26"/>
      <c r="H176" s="26"/>
      <c r="I176" s="26"/>
      <c r="J176" s="6"/>
      <c r="K176" s="26"/>
      <c r="L176" s="26"/>
      <c r="M176" s="27"/>
      <c r="N176" s="27"/>
      <c r="O176" s="27"/>
      <c r="P176" s="27"/>
      <c r="Q176" s="26"/>
      <c r="R176" s="26"/>
      <c r="S176" s="26"/>
      <c r="T176" s="26"/>
      <c r="U176" s="26"/>
      <c r="V176" s="26"/>
      <c r="W176" s="26"/>
      <c r="X176" s="8"/>
      <c r="Y176" s="8"/>
      <c r="Z176" s="8"/>
      <c r="AA176" s="50"/>
      <c r="AB176" s="51"/>
      <c r="AC176" s="51"/>
      <c r="AD176" s="51"/>
      <c r="AE176" s="52"/>
      <c r="AF176" s="53"/>
      <c r="AG176" s="49"/>
      <c r="AH176" s="49"/>
      <c r="AI176" s="49"/>
      <c r="AJ176" s="49"/>
      <c r="AK176" s="49"/>
      <c r="AL176" s="49"/>
      <c r="AM176" s="49"/>
      <c r="AN176" s="49"/>
      <c r="AO176" s="49"/>
    </row>
    <row r="177" spans="1:41" s="71" customFormat="1">
      <c r="A177" s="6"/>
      <c r="B177" s="25"/>
      <c r="C177" s="6"/>
      <c r="D177" s="6"/>
      <c r="E177" s="6"/>
      <c r="F177" s="6"/>
      <c r="G177" s="26"/>
      <c r="H177" s="26"/>
      <c r="I177" s="26"/>
      <c r="J177" s="6"/>
      <c r="K177" s="26"/>
      <c r="L177" s="26"/>
      <c r="M177" s="27"/>
      <c r="N177" s="27"/>
      <c r="O177" s="27"/>
      <c r="P177" s="27"/>
      <c r="Q177" s="26"/>
      <c r="R177" s="26"/>
      <c r="S177" s="26"/>
      <c r="T177" s="26"/>
      <c r="U177" s="26"/>
      <c r="V177" s="26"/>
      <c r="W177" s="26"/>
      <c r="X177" s="8"/>
      <c r="Y177" s="8"/>
      <c r="Z177" s="8"/>
      <c r="AA177" s="50"/>
      <c r="AB177" s="51"/>
      <c r="AC177" s="51"/>
      <c r="AD177" s="51"/>
      <c r="AE177" s="52"/>
      <c r="AF177" s="53"/>
      <c r="AG177" s="49"/>
      <c r="AH177" s="49"/>
      <c r="AI177" s="49"/>
      <c r="AJ177" s="49"/>
      <c r="AK177" s="49"/>
      <c r="AL177" s="49"/>
      <c r="AM177" s="49"/>
      <c r="AN177" s="49"/>
      <c r="AO177" s="49"/>
    </row>
    <row r="178" spans="1:41" s="71" customFormat="1">
      <c r="A178" s="6"/>
      <c r="B178" s="25"/>
      <c r="C178" s="6"/>
      <c r="D178" s="6"/>
      <c r="E178" s="6"/>
      <c r="F178" s="6"/>
      <c r="G178" s="26"/>
      <c r="H178" s="26"/>
      <c r="I178" s="26"/>
      <c r="J178" s="6"/>
      <c r="K178" s="26"/>
      <c r="L178" s="26"/>
      <c r="M178" s="27"/>
      <c r="N178" s="27"/>
      <c r="O178" s="27"/>
      <c r="P178" s="27"/>
      <c r="Q178" s="26"/>
      <c r="R178" s="26"/>
      <c r="S178" s="26"/>
      <c r="T178" s="26"/>
      <c r="U178" s="26"/>
      <c r="V178" s="26"/>
      <c r="W178" s="26"/>
      <c r="X178" s="8"/>
      <c r="Y178" s="8"/>
      <c r="Z178" s="8"/>
      <c r="AA178" s="50"/>
      <c r="AB178" s="51"/>
      <c r="AC178" s="51"/>
      <c r="AD178" s="51"/>
      <c r="AE178" s="52"/>
      <c r="AF178" s="53"/>
      <c r="AG178" s="49"/>
      <c r="AH178" s="49"/>
      <c r="AI178" s="49"/>
      <c r="AJ178" s="49"/>
      <c r="AK178" s="49"/>
      <c r="AL178" s="49"/>
      <c r="AM178" s="49"/>
      <c r="AN178" s="49"/>
      <c r="AO178" s="49"/>
    </row>
    <row r="179" spans="1:41" s="71" customFormat="1">
      <c r="A179" s="6"/>
      <c r="B179" s="25"/>
      <c r="C179" s="6"/>
      <c r="D179" s="6"/>
      <c r="E179" s="6"/>
      <c r="F179" s="6"/>
      <c r="G179" s="26"/>
      <c r="H179" s="26"/>
      <c r="I179" s="26"/>
      <c r="J179" s="6"/>
      <c r="K179" s="26"/>
      <c r="L179" s="26"/>
      <c r="M179" s="27"/>
      <c r="N179" s="27"/>
      <c r="O179" s="27"/>
      <c r="P179" s="27"/>
      <c r="Q179" s="26"/>
      <c r="R179" s="26"/>
      <c r="S179" s="26"/>
      <c r="T179" s="26"/>
      <c r="U179" s="26"/>
      <c r="V179" s="26"/>
      <c r="W179" s="26"/>
      <c r="X179" s="8"/>
      <c r="Y179" s="8"/>
      <c r="Z179" s="8"/>
      <c r="AA179" s="50"/>
      <c r="AB179" s="51"/>
      <c r="AC179" s="51"/>
      <c r="AD179" s="51"/>
      <c r="AE179" s="52"/>
      <c r="AF179" s="53"/>
      <c r="AG179" s="49"/>
      <c r="AH179" s="49"/>
      <c r="AI179" s="49"/>
      <c r="AJ179" s="49"/>
      <c r="AK179" s="49"/>
      <c r="AL179" s="49"/>
      <c r="AM179" s="49"/>
      <c r="AN179" s="49"/>
      <c r="AO179" s="49"/>
    </row>
    <row r="180" spans="1:41" s="71" customFormat="1">
      <c r="A180" s="6"/>
      <c r="B180" s="25"/>
      <c r="C180" s="6"/>
      <c r="D180" s="6"/>
      <c r="E180" s="6"/>
      <c r="F180" s="6"/>
      <c r="G180" s="26"/>
      <c r="H180" s="26"/>
      <c r="I180" s="26"/>
      <c r="J180" s="6"/>
      <c r="K180" s="26"/>
      <c r="L180" s="26"/>
      <c r="M180" s="27"/>
      <c r="N180" s="27"/>
      <c r="O180" s="27"/>
      <c r="P180" s="27"/>
      <c r="Q180" s="26"/>
      <c r="R180" s="26"/>
      <c r="S180" s="26"/>
      <c r="T180" s="26"/>
      <c r="U180" s="26"/>
      <c r="V180" s="26"/>
      <c r="W180" s="26"/>
      <c r="X180" s="8"/>
      <c r="Y180" s="8"/>
      <c r="Z180" s="8"/>
      <c r="AA180" s="50"/>
      <c r="AB180" s="51"/>
      <c r="AC180" s="51"/>
      <c r="AD180" s="51"/>
      <c r="AE180" s="52"/>
      <c r="AF180" s="53"/>
      <c r="AG180" s="49"/>
      <c r="AH180" s="49"/>
      <c r="AI180" s="49"/>
      <c r="AJ180" s="49"/>
      <c r="AK180" s="49"/>
      <c r="AL180" s="49"/>
      <c r="AM180" s="49"/>
      <c r="AN180" s="49"/>
      <c r="AO180" s="49"/>
    </row>
    <row r="181" spans="1:41" s="71" customFormat="1">
      <c r="A181" s="6"/>
      <c r="B181" s="25"/>
      <c r="C181" s="6"/>
      <c r="D181" s="6"/>
      <c r="E181" s="6"/>
      <c r="F181" s="6"/>
      <c r="G181" s="26"/>
      <c r="H181" s="26"/>
      <c r="I181" s="26"/>
      <c r="J181" s="6"/>
      <c r="K181" s="26"/>
      <c r="L181" s="26"/>
      <c r="M181" s="27"/>
      <c r="N181" s="27"/>
      <c r="O181" s="27"/>
      <c r="P181" s="27"/>
      <c r="Q181" s="26"/>
      <c r="R181" s="26"/>
      <c r="S181" s="26"/>
      <c r="T181" s="26"/>
      <c r="U181" s="26"/>
      <c r="V181" s="26"/>
      <c r="W181" s="26"/>
      <c r="X181" s="8"/>
      <c r="Y181" s="8"/>
      <c r="Z181" s="8"/>
      <c r="AA181" s="50"/>
      <c r="AB181" s="51"/>
      <c r="AC181" s="51"/>
      <c r="AD181" s="51"/>
      <c r="AE181" s="52"/>
      <c r="AF181" s="53"/>
      <c r="AG181" s="49"/>
      <c r="AH181" s="49"/>
      <c r="AI181" s="49"/>
      <c r="AJ181" s="49"/>
      <c r="AK181" s="49"/>
      <c r="AL181" s="49"/>
      <c r="AM181" s="49"/>
      <c r="AN181" s="49"/>
      <c r="AO181" s="49"/>
    </row>
    <row r="182" spans="1:41" s="71" customFormat="1">
      <c r="A182" s="6"/>
      <c r="B182" s="25"/>
      <c r="C182" s="6"/>
      <c r="D182" s="6"/>
      <c r="E182" s="6"/>
      <c r="F182" s="6"/>
      <c r="G182" s="26"/>
      <c r="H182" s="26"/>
      <c r="I182" s="26"/>
      <c r="J182" s="6"/>
      <c r="K182" s="26"/>
      <c r="L182" s="26"/>
      <c r="M182" s="27"/>
      <c r="N182" s="27"/>
      <c r="O182" s="27"/>
      <c r="P182" s="27"/>
      <c r="Q182" s="26"/>
      <c r="R182" s="26"/>
      <c r="S182" s="26"/>
      <c r="T182" s="26"/>
      <c r="U182" s="26"/>
      <c r="V182" s="26"/>
      <c r="W182" s="26"/>
      <c r="X182" s="8"/>
      <c r="Y182" s="8"/>
      <c r="Z182" s="8"/>
      <c r="AA182" s="50"/>
      <c r="AB182" s="51"/>
      <c r="AC182" s="51"/>
      <c r="AD182" s="51"/>
      <c r="AE182" s="52"/>
      <c r="AF182" s="53"/>
      <c r="AG182" s="49"/>
      <c r="AH182" s="49"/>
      <c r="AI182" s="49"/>
      <c r="AJ182" s="49"/>
      <c r="AK182" s="49"/>
      <c r="AL182" s="49"/>
      <c r="AM182" s="49"/>
      <c r="AN182" s="49"/>
      <c r="AO182" s="49"/>
    </row>
    <row r="183" spans="1:41" s="71" customFormat="1">
      <c r="A183" s="6"/>
      <c r="B183" s="25"/>
      <c r="C183" s="6"/>
      <c r="D183" s="6"/>
      <c r="E183" s="6"/>
      <c r="F183" s="6"/>
      <c r="G183" s="26"/>
      <c r="H183" s="26"/>
      <c r="I183" s="26"/>
      <c r="J183" s="6"/>
      <c r="K183" s="26"/>
      <c r="L183" s="26"/>
      <c r="M183" s="27"/>
      <c r="N183" s="27"/>
      <c r="O183" s="27"/>
      <c r="P183" s="27"/>
      <c r="Q183" s="26"/>
      <c r="R183" s="26"/>
      <c r="S183" s="26"/>
      <c r="T183" s="26"/>
      <c r="U183" s="26"/>
      <c r="V183" s="26"/>
      <c r="W183" s="26"/>
      <c r="X183" s="8"/>
      <c r="Y183" s="8"/>
      <c r="Z183" s="8"/>
      <c r="AA183" s="50"/>
      <c r="AB183" s="51"/>
      <c r="AC183" s="51"/>
      <c r="AD183" s="51"/>
      <c r="AE183" s="52"/>
      <c r="AF183" s="53"/>
      <c r="AG183" s="49"/>
      <c r="AH183" s="49"/>
      <c r="AI183" s="49"/>
      <c r="AJ183" s="49"/>
      <c r="AK183" s="49"/>
      <c r="AL183" s="49"/>
      <c r="AM183" s="49"/>
      <c r="AN183" s="49"/>
      <c r="AO183" s="49"/>
    </row>
    <row r="184" spans="1:41" s="71" customFormat="1">
      <c r="A184" s="6"/>
      <c r="B184" s="25"/>
      <c r="C184" s="6"/>
      <c r="D184" s="6"/>
      <c r="E184" s="6"/>
      <c r="F184" s="6"/>
      <c r="G184" s="26"/>
      <c r="H184" s="26"/>
      <c r="I184" s="26"/>
      <c r="J184" s="6"/>
      <c r="K184" s="26"/>
      <c r="L184" s="26"/>
      <c r="M184" s="27"/>
      <c r="N184" s="27"/>
      <c r="O184" s="27"/>
      <c r="P184" s="27"/>
      <c r="Q184" s="26"/>
      <c r="R184" s="26"/>
      <c r="S184" s="26"/>
      <c r="T184" s="26"/>
      <c r="U184" s="26"/>
      <c r="V184" s="26"/>
      <c r="W184" s="26"/>
      <c r="X184" s="8"/>
      <c r="Y184" s="8"/>
      <c r="Z184" s="8"/>
      <c r="AA184" s="50"/>
      <c r="AB184" s="51"/>
      <c r="AC184" s="51"/>
      <c r="AD184" s="51"/>
      <c r="AE184" s="52"/>
      <c r="AF184" s="53"/>
      <c r="AG184" s="49"/>
      <c r="AH184" s="49"/>
      <c r="AI184" s="49"/>
      <c r="AJ184" s="49"/>
      <c r="AK184" s="49"/>
      <c r="AL184" s="49"/>
      <c r="AM184" s="49"/>
      <c r="AN184" s="49"/>
      <c r="AO184" s="49"/>
    </row>
    <row r="185" spans="1:41" s="71" customFormat="1">
      <c r="A185" s="6"/>
      <c r="B185" s="25"/>
      <c r="C185" s="6"/>
      <c r="D185" s="6"/>
      <c r="E185" s="6"/>
      <c r="F185" s="6"/>
      <c r="G185" s="26"/>
      <c r="H185" s="26"/>
      <c r="I185" s="26"/>
      <c r="J185" s="6"/>
      <c r="K185" s="26"/>
      <c r="L185" s="26"/>
      <c r="M185" s="27"/>
      <c r="N185" s="27"/>
      <c r="O185" s="27"/>
      <c r="P185" s="27"/>
      <c r="Q185" s="26"/>
      <c r="R185" s="26"/>
      <c r="S185" s="26"/>
      <c r="T185" s="26"/>
      <c r="U185" s="26"/>
      <c r="V185" s="26"/>
      <c r="W185" s="26"/>
      <c r="X185" s="8"/>
      <c r="Y185" s="8"/>
      <c r="Z185" s="8"/>
      <c r="AA185" s="50"/>
      <c r="AB185" s="51"/>
      <c r="AC185" s="51"/>
      <c r="AD185" s="51"/>
      <c r="AE185" s="52"/>
      <c r="AF185" s="53"/>
      <c r="AG185" s="49"/>
      <c r="AH185" s="49"/>
      <c r="AI185" s="49"/>
      <c r="AJ185" s="49"/>
      <c r="AK185" s="49"/>
      <c r="AL185" s="49"/>
      <c r="AM185" s="49"/>
      <c r="AN185" s="49"/>
      <c r="AO185" s="49"/>
    </row>
    <row r="186" spans="1:41" s="71" customFormat="1">
      <c r="A186" s="6"/>
      <c r="B186" s="25"/>
      <c r="C186" s="6"/>
      <c r="D186" s="6"/>
      <c r="E186" s="6"/>
      <c r="F186" s="6"/>
      <c r="G186" s="26"/>
      <c r="H186" s="26"/>
      <c r="I186" s="26"/>
      <c r="J186" s="6"/>
      <c r="K186" s="26"/>
      <c r="L186" s="26"/>
      <c r="M186" s="27"/>
      <c r="N186" s="27"/>
      <c r="O186" s="27"/>
      <c r="P186" s="27"/>
      <c r="Q186" s="26"/>
      <c r="R186" s="26"/>
      <c r="S186" s="26"/>
      <c r="T186" s="26"/>
      <c r="U186" s="26"/>
      <c r="V186" s="26"/>
      <c r="W186" s="26"/>
      <c r="X186" s="8"/>
      <c r="Y186" s="8"/>
      <c r="Z186" s="8"/>
      <c r="AA186" s="50"/>
      <c r="AB186" s="51"/>
      <c r="AC186" s="51"/>
      <c r="AD186" s="51"/>
      <c r="AE186" s="52"/>
      <c r="AF186" s="53"/>
      <c r="AG186" s="49"/>
      <c r="AH186" s="49"/>
      <c r="AI186" s="49"/>
      <c r="AJ186" s="49"/>
      <c r="AK186" s="49"/>
      <c r="AL186" s="49"/>
      <c r="AM186" s="49"/>
      <c r="AN186" s="49"/>
      <c r="AO186" s="49"/>
    </row>
    <row r="187" spans="1:41" s="71" customFormat="1">
      <c r="A187" s="6"/>
      <c r="B187" s="25"/>
      <c r="C187" s="6"/>
      <c r="D187" s="6"/>
      <c r="E187" s="6"/>
      <c r="F187" s="6"/>
      <c r="G187" s="26"/>
      <c r="H187" s="26"/>
      <c r="I187" s="26"/>
      <c r="J187" s="6"/>
      <c r="K187" s="26"/>
      <c r="L187" s="26"/>
      <c r="M187" s="27"/>
      <c r="N187" s="27"/>
      <c r="O187" s="27"/>
      <c r="P187" s="27"/>
      <c r="Q187" s="26"/>
      <c r="R187" s="26"/>
      <c r="S187" s="26"/>
      <c r="T187" s="26"/>
      <c r="U187" s="26"/>
      <c r="V187" s="26"/>
      <c r="W187" s="26"/>
      <c r="X187" s="8"/>
      <c r="Y187" s="8"/>
      <c r="Z187" s="8"/>
      <c r="AA187" s="50"/>
      <c r="AB187" s="51"/>
      <c r="AC187" s="51"/>
      <c r="AD187" s="51"/>
      <c r="AE187" s="52"/>
      <c r="AF187" s="53"/>
      <c r="AG187" s="49"/>
      <c r="AH187" s="49"/>
      <c r="AI187" s="49"/>
      <c r="AJ187" s="49"/>
      <c r="AK187" s="49"/>
      <c r="AL187" s="49"/>
      <c r="AM187" s="49"/>
      <c r="AN187" s="49"/>
      <c r="AO187" s="49"/>
    </row>
    <row r="188" spans="1:41" s="71" customFormat="1">
      <c r="A188" s="6"/>
      <c r="B188" s="25"/>
      <c r="C188" s="6"/>
      <c r="D188" s="6"/>
      <c r="E188" s="6"/>
      <c r="F188" s="6"/>
      <c r="G188" s="26"/>
      <c r="H188" s="26"/>
      <c r="I188" s="26"/>
      <c r="J188" s="6"/>
      <c r="K188" s="26"/>
      <c r="L188" s="26"/>
      <c r="M188" s="27"/>
      <c r="N188" s="27"/>
      <c r="O188" s="27"/>
      <c r="P188" s="27"/>
      <c r="Q188" s="26"/>
      <c r="R188" s="26"/>
      <c r="S188" s="26"/>
      <c r="T188" s="26"/>
      <c r="U188" s="26"/>
      <c r="V188" s="26"/>
      <c r="W188" s="26"/>
      <c r="X188" s="8"/>
      <c r="Y188" s="8"/>
      <c r="Z188" s="8"/>
      <c r="AA188" s="50"/>
      <c r="AB188" s="51"/>
      <c r="AC188" s="51"/>
      <c r="AD188" s="51"/>
      <c r="AE188" s="52"/>
      <c r="AF188" s="53"/>
      <c r="AG188" s="49"/>
      <c r="AH188" s="49"/>
      <c r="AI188" s="49"/>
      <c r="AJ188" s="49"/>
      <c r="AK188" s="49"/>
      <c r="AL188" s="49"/>
      <c r="AM188" s="49"/>
      <c r="AN188" s="49"/>
      <c r="AO188" s="49"/>
    </row>
    <row r="189" spans="1:41" s="71" customFormat="1">
      <c r="A189" s="6"/>
      <c r="B189" s="25"/>
      <c r="C189" s="6"/>
      <c r="D189" s="6"/>
      <c r="E189" s="6"/>
      <c r="F189" s="6"/>
      <c r="G189" s="26"/>
      <c r="H189" s="26"/>
      <c r="I189" s="26"/>
      <c r="J189" s="6"/>
      <c r="K189" s="26"/>
      <c r="L189" s="26"/>
      <c r="M189" s="27"/>
      <c r="N189" s="27"/>
      <c r="O189" s="27"/>
      <c r="P189" s="27"/>
      <c r="Q189" s="26"/>
      <c r="R189" s="26"/>
      <c r="S189" s="26"/>
      <c r="T189" s="26"/>
      <c r="U189" s="26"/>
      <c r="V189" s="26"/>
      <c r="W189" s="26"/>
      <c r="X189" s="8"/>
      <c r="Y189" s="8"/>
      <c r="Z189" s="8"/>
      <c r="AA189" s="50"/>
      <c r="AB189" s="51"/>
      <c r="AC189" s="51"/>
      <c r="AD189" s="51"/>
      <c r="AE189" s="52"/>
      <c r="AF189" s="53"/>
      <c r="AG189" s="49"/>
      <c r="AH189" s="49"/>
      <c r="AI189" s="49"/>
      <c r="AJ189" s="49"/>
      <c r="AK189" s="49"/>
      <c r="AL189" s="49"/>
      <c r="AM189" s="49"/>
      <c r="AN189" s="49"/>
      <c r="AO189" s="49"/>
    </row>
    <row r="190" spans="1:41" s="71" customFormat="1">
      <c r="A190" s="6"/>
      <c r="B190" s="25"/>
      <c r="C190" s="6"/>
      <c r="D190" s="6"/>
      <c r="E190" s="6"/>
      <c r="F190" s="6"/>
      <c r="G190" s="26"/>
      <c r="H190" s="26"/>
      <c r="I190" s="26"/>
      <c r="J190" s="6"/>
      <c r="K190" s="26"/>
      <c r="L190" s="26"/>
      <c r="M190" s="27"/>
      <c r="N190" s="27"/>
      <c r="O190" s="27"/>
      <c r="P190" s="27"/>
      <c r="Q190" s="26"/>
      <c r="R190" s="26"/>
      <c r="S190" s="26"/>
      <c r="T190" s="26"/>
      <c r="U190" s="26"/>
      <c r="V190" s="26"/>
      <c r="W190" s="26"/>
      <c r="X190" s="8"/>
      <c r="Y190" s="8"/>
      <c r="Z190" s="8"/>
      <c r="AA190" s="50"/>
      <c r="AB190" s="51"/>
      <c r="AC190" s="51"/>
      <c r="AD190" s="51"/>
      <c r="AE190" s="52"/>
      <c r="AF190" s="53"/>
      <c r="AG190" s="49"/>
      <c r="AH190" s="49"/>
      <c r="AI190" s="49"/>
      <c r="AJ190" s="49"/>
      <c r="AK190" s="49"/>
      <c r="AL190" s="49"/>
      <c r="AM190" s="49"/>
      <c r="AN190" s="49"/>
      <c r="AO190" s="49"/>
    </row>
    <row r="191" spans="1:41" s="71" customFormat="1">
      <c r="A191" s="6"/>
      <c r="B191" s="25"/>
      <c r="C191" s="6"/>
      <c r="D191" s="6"/>
      <c r="E191" s="6"/>
      <c r="F191" s="6"/>
      <c r="G191" s="26"/>
      <c r="H191" s="26"/>
      <c r="I191" s="26"/>
      <c r="J191" s="6"/>
      <c r="K191" s="26"/>
      <c r="L191" s="26"/>
      <c r="M191" s="27"/>
      <c r="N191" s="27"/>
      <c r="O191" s="27"/>
      <c r="P191" s="27"/>
      <c r="Q191" s="26"/>
      <c r="R191" s="26"/>
      <c r="S191" s="26"/>
      <c r="T191" s="26"/>
      <c r="U191" s="26"/>
      <c r="V191" s="26"/>
      <c r="W191" s="26"/>
      <c r="X191" s="8"/>
      <c r="Y191" s="8"/>
      <c r="Z191" s="8"/>
      <c r="AA191" s="50"/>
      <c r="AB191" s="51"/>
      <c r="AC191" s="51"/>
      <c r="AD191" s="51"/>
      <c r="AE191" s="52"/>
      <c r="AF191" s="53"/>
      <c r="AG191" s="49"/>
      <c r="AH191" s="49"/>
      <c r="AI191" s="49"/>
      <c r="AJ191" s="49"/>
      <c r="AK191" s="49"/>
      <c r="AL191" s="49"/>
      <c r="AM191" s="49"/>
      <c r="AN191" s="49"/>
      <c r="AO191" s="49"/>
    </row>
    <row r="192" spans="1:41" s="71" customFormat="1">
      <c r="A192" s="6"/>
      <c r="B192" s="25"/>
      <c r="C192" s="6"/>
      <c r="D192" s="6"/>
      <c r="E192" s="6"/>
      <c r="F192" s="6"/>
      <c r="G192" s="26"/>
      <c r="H192" s="26"/>
      <c r="I192" s="26"/>
      <c r="J192" s="6"/>
      <c r="K192" s="26"/>
      <c r="L192" s="26"/>
      <c r="M192" s="27"/>
      <c r="N192" s="27"/>
      <c r="O192" s="27"/>
      <c r="P192" s="27"/>
      <c r="Q192" s="26"/>
      <c r="R192" s="26"/>
      <c r="S192" s="26"/>
      <c r="T192" s="26"/>
      <c r="U192" s="26"/>
      <c r="V192" s="26"/>
      <c r="W192" s="26"/>
      <c r="X192" s="8"/>
      <c r="Y192" s="8"/>
      <c r="Z192" s="8"/>
      <c r="AA192" s="50"/>
      <c r="AB192" s="51"/>
      <c r="AC192" s="51"/>
      <c r="AD192" s="51"/>
      <c r="AE192" s="52"/>
      <c r="AF192" s="53"/>
      <c r="AG192" s="49"/>
      <c r="AH192" s="49"/>
      <c r="AI192" s="49"/>
      <c r="AJ192" s="49"/>
      <c r="AK192" s="49"/>
      <c r="AL192" s="49"/>
      <c r="AM192" s="49"/>
      <c r="AN192" s="49"/>
      <c r="AO192" s="49"/>
    </row>
    <row r="193" spans="1:41" s="71" customFormat="1">
      <c r="A193" s="6"/>
      <c r="B193" s="25"/>
      <c r="C193" s="6"/>
      <c r="D193" s="6"/>
      <c r="E193" s="6"/>
      <c r="F193" s="6"/>
      <c r="G193" s="26"/>
      <c r="H193" s="26"/>
      <c r="I193" s="26"/>
      <c r="J193" s="6"/>
      <c r="K193" s="26"/>
      <c r="L193" s="26"/>
      <c r="M193" s="27"/>
      <c r="N193" s="27"/>
      <c r="O193" s="27"/>
      <c r="P193" s="27"/>
      <c r="Q193" s="26"/>
      <c r="R193" s="26"/>
      <c r="S193" s="26"/>
      <c r="T193" s="26"/>
      <c r="U193" s="26"/>
      <c r="V193" s="26"/>
      <c r="W193" s="26"/>
      <c r="X193" s="8"/>
      <c r="Y193" s="8"/>
      <c r="Z193" s="8"/>
      <c r="AA193" s="50"/>
      <c r="AB193" s="51"/>
      <c r="AC193" s="51"/>
      <c r="AD193" s="51"/>
      <c r="AE193" s="52"/>
      <c r="AF193" s="53"/>
      <c r="AG193" s="49"/>
      <c r="AH193" s="49"/>
      <c r="AI193" s="49"/>
      <c r="AJ193" s="49"/>
      <c r="AK193" s="49"/>
      <c r="AL193" s="49"/>
      <c r="AM193" s="49"/>
      <c r="AN193" s="49"/>
      <c r="AO193" s="49"/>
    </row>
    <row r="194" spans="1:41" s="71" customFormat="1">
      <c r="A194" s="6"/>
      <c r="B194" s="25"/>
      <c r="C194" s="6"/>
      <c r="D194" s="6"/>
      <c r="E194" s="6"/>
      <c r="F194" s="6"/>
      <c r="G194" s="26"/>
      <c r="H194" s="26"/>
      <c r="I194" s="26"/>
      <c r="J194" s="6"/>
      <c r="K194" s="26"/>
      <c r="L194" s="26"/>
      <c r="M194" s="27"/>
      <c r="N194" s="27"/>
      <c r="O194" s="27"/>
      <c r="P194" s="27"/>
      <c r="Q194" s="26"/>
      <c r="R194" s="26"/>
      <c r="S194" s="26"/>
      <c r="T194" s="26"/>
      <c r="U194" s="26"/>
      <c r="V194" s="26"/>
      <c r="W194" s="26"/>
      <c r="X194" s="8"/>
      <c r="Y194" s="8"/>
      <c r="Z194" s="8"/>
      <c r="AA194" s="50"/>
      <c r="AB194" s="51"/>
      <c r="AC194" s="51"/>
      <c r="AD194" s="51"/>
      <c r="AE194" s="52"/>
      <c r="AF194" s="53"/>
      <c r="AG194" s="49"/>
      <c r="AH194" s="49"/>
      <c r="AI194" s="49"/>
      <c r="AJ194" s="49"/>
      <c r="AK194" s="49"/>
      <c r="AL194" s="49"/>
      <c r="AM194" s="49"/>
      <c r="AN194" s="49"/>
      <c r="AO194" s="49"/>
    </row>
    <row r="195" spans="1:41" s="71" customFormat="1">
      <c r="A195" s="6"/>
      <c r="B195" s="25"/>
      <c r="C195" s="6"/>
      <c r="D195" s="6"/>
      <c r="E195" s="6"/>
      <c r="F195" s="6"/>
      <c r="G195" s="26"/>
      <c r="H195" s="26"/>
      <c r="I195" s="26"/>
      <c r="J195" s="6"/>
      <c r="K195" s="26"/>
      <c r="L195" s="26"/>
      <c r="M195" s="27"/>
      <c r="N195" s="27"/>
      <c r="O195" s="27"/>
      <c r="P195" s="27"/>
      <c r="Q195" s="26"/>
      <c r="R195" s="26"/>
      <c r="S195" s="26"/>
      <c r="T195" s="26"/>
      <c r="U195" s="26"/>
      <c r="V195" s="26"/>
      <c r="W195" s="26"/>
      <c r="X195" s="8"/>
      <c r="Y195" s="8"/>
      <c r="Z195" s="8"/>
      <c r="AA195" s="50"/>
      <c r="AB195" s="51"/>
      <c r="AC195" s="51"/>
      <c r="AD195" s="51"/>
      <c r="AE195" s="52"/>
      <c r="AF195" s="53"/>
      <c r="AG195" s="49"/>
      <c r="AH195" s="49"/>
      <c r="AI195" s="49"/>
      <c r="AJ195" s="49"/>
      <c r="AK195" s="49"/>
      <c r="AL195" s="49"/>
      <c r="AM195" s="49"/>
      <c r="AN195" s="49"/>
      <c r="AO195" s="49"/>
    </row>
    <row r="196" spans="1:41" s="71" customFormat="1">
      <c r="A196" s="6"/>
      <c r="B196" s="25"/>
      <c r="C196" s="6"/>
      <c r="D196" s="6"/>
      <c r="E196" s="6"/>
      <c r="F196" s="6"/>
      <c r="G196" s="26"/>
      <c r="H196" s="26"/>
      <c r="I196" s="26"/>
      <c r="J196" s="6"/>
      <c r="K196" s="26"/>
      <c r="L196" s="26"/>
      <c r="M196" s="27"/>
      <c r="N196" s="27"/>
      <c r="O196" s="27"/>
      <c r="P196" s="27"/>
      <c r="Q196" s="26"/>
      <c r="R196" s="26"/>
      <c r="S196" s="26"/>
      <c r="T196" s="26"/>
      <c r="U196" s="26"/>
      <c r="V196" s="26"/>
      <c r="W196" s="26"/>
      <c r="X196" s="8"/>
      <c r="Y196" s="8"/>
      <c r="Z196" s="8"/>
      <c r="AA196" s="50"/>
      <c r="AB196" s="51"/>
      <c r="AC196" s="51"/>
      <c r="AD196" s="51"/>
      <c r="AE196" s="52"/>
      <c r="AF196" s="53"/>
      <c r="AG196" s="49"/>
      <c r="AH196" s="49"/>
      <c r="AI196" s="49"/>
      <c r="AJ196" s="49"/>
      <c r="AK196" s="49"/>
      <c r="AL196" s="49"/>
      <c r="AM196" s="49"/>
      <c r="AN196" s="49"/>
      <c r="AO196" s="49"/>
    </row>
    <row r="197" spans="1:41" s="71" customFormat="1">
      <c r="A197" s="6"/>
      <c r="B197" s="25"/>
      <c r="C197" s="6"/>
      <c r="D197" s="6"/>
      <c r="E197" s="6"/>
      <c r="F197" s="6"/>
      <c r="G197" s="26"/>
      <c r="H197" s="26"/>
      <c r="I197" s="26"/>
      <c r="J197" s="6"/>
      <c r="K197" s="26"/>
      <c r="L197" s="26"/>
      <c r="M197" s="27"/>
      <c r="N197" s="27"/>
      <c r="O197" s="27"/>
      <c r="P197" s="27"/>
      <c r="Q197" s="26"/>
      <c r="R197" s="26"/>
      <c r="S197" s="26"/>
      <c r="T197" s="26"/>
      <c r="U197" s="26"/>
      <c r="V197" s="26"/>
      <c r="W197" s="26"/>
      <c r="X197" s="8"/>
      <c r="Y197" s="8"/>
      <c r="Z197" s="8"/>
      <c r="AA197" s="50"/>
      <c r="AB197" s="51"/>
      <c r="AC197" s="51"/>
      <c r="AD197" s="51"/>
      <c r="AE197" s="52"/>
      <c r="AF197" s="53"/>
      <c r="AG197" s="49"/>
      <c r="AH197" s="49"/>
      <c r="AI197" s="49"/>
      <c r="AJ197" s="49"/>
      <c r="AK197" s="49"/>
      <c r="AL197" s="49"/>
      <c r="AM197" s="49"/>
      <c r="AN197" s="49"/>
      <c r="AO197" s="49"/>
    </row>
    <row r="198" spans="1:41" s="71" customFormat="1">
      <c r="A198" s="6"/>
      <c r="B198" s="25"/>
      <c r="C198" s="6"/>
      <c r="D198" s="6"/>
      <c r="E198" s="6"/>
      <c r="F198" s="6"/>
      <c r="G198" s="26"/>
      <c r="H198" s="26"/>
      <c r="I198" s="26"/>
      <c r="J198" s="6"/>
      <c r="K198" s="26"/>
      <c r="L198" s="26"/>
      <c r="M198" s="27"/>
      <c r="N198" s="27"/>
      <c r="O198" s="27"/>
      <c r="P198" s="27"/>
      <c r="Q198" s="26"/>
      <c r="R198" s="26"/>
      <c r="S198" s="26"/>
      <c r="T198" s="26"/>
      <c r="U198" s="26"/>
      <c r="V198" s="26"/>
      <c r="W198" s="26"/>
      <c r="X198" s="8"/>
      <c r="Y198" s="8"/>
      <c r="Z198" s="8"/>
      <c r="AA198" s="50"/>
      <c r="AB198" s="51"/>
      <c r="AC198" s="51"/>
      <c r="AD198" s="51"/>
      <c r="AE198" s="52"/>
      <c r="AF198" s="53"/>
      <c r="AG198" s="49"/>
      <c r="AH198" s="49"/>
      <c r="AI198" s="49"/>
      <c r="AJ198" s="49"/>
      <c r="AK198" s="49"/>
      <c r="AL198" s="49"/>
      <c r="AM198" s="49"/>
      <c r="AN198" s="49"/>
      <c r="AO198" s="49"/>
    </row>
    <row r="199" spans="1:41" s="71" customFormat="1">
      <c r="A199" s="6"/>
      <c r="B199" s="25"/>
      <c r="C199" s="6"/>
      <c r="D199" s="6"/>
      <c r="E199" s="6"/>
      <c r="F199" s="6"/>
      <c r="G199" s="26"/>
      <c r="H199" s="26"/>
      <c r="I199" s="26"/>
      <c r="J199" s="6"/>
      <c r="K199" s="26"/>
      <c r="L199" s="26"/>
      <c r="M199" s="27"/>
      <c r="N199" s="27"/>
      <c r="O199" s="27"/>
      <c r="P199" s="27"/>
      <c r="Q199" s="26"/>
      <c r="R199" s="26"/>
      <c r="S199" s="26"/>
      <c r="T199" s="26"/>
      <c r="U199" s="26"/>
      <c r="V199" s="26"/>
      <c r="W199" s="26"/>
      <c r="X199" s="8"/>
      <c r="Y199" s="8"/>
      <c r="Z199" s="8"/>
      <c r="AA199" s="50"/>
      <c r="AB199" s="51"/>
      <c r="AC199" s="51"/>
      <c r="AD199" s="51"/>
      <c r="AE199" s="52"/>
      <c r="AF199" s="53"/>
      <c r="AG199" s="49"/>
      <c r="AH199" s="49"/>
      <c r="AI199" s="49"/>
      <c r="AJ199" s="49"/>
      <c r="AK199" s="49"/>
      <c r="AL199" s="49"/>
      <c r="AM199" s="49"/>
      <c r="AN199" s="49"/>
      <c r="AO199" s="49"/>
    </row>
    <row r="200" spans="1:41" s="71" customFormat="1">
      <c r="A200" s="6"/>
      <c r="B200" s="25"/>
      <c r="C200" s="6"/>
      <c r="D200" s="6"/>
      <c r="E200" s="6"/>
      <c r="F200" s="6"/>
      <c r="G200" s="26"/>
      <c r="H200" s="26"/>
      <c r="I200" s="26"/>
      <c r="J200" s="6"/>
      <c r="K200" s="26"/>
      <c r="L200" s="26"/>
      <c r="M200" s="27"/>
      <c r="N200" s="27"/>
      <c r="O200" s="27"/>
      <c r="P200" s="27"/>
      <c r="Q200" s="26"/>
      <c r="R200" s="26"/>
      <c r="S200" s="26"/>
      <c r="T200" s="26"/>
      <c r="U200" s="26"/>
      <c r="V200" s="26"/>
      <c r="W200" s="26"/>
      <c r="X200" s="8"/>
      <c r="Y200" s="8"/>
      <c r="Z200" s="8"/>
      <c r="AA200" s="50"/>
      <c r="AB200" s="51"/>
      <c r="AC200" s="51"/>
      <c r="AD200" s="51"/>
      <c r="AE200" s="52"/>
      <c r="AF200" s="53"/>
      <c r="AG200" s="49"/>
      <c r="AH200" s="49"/>
      <c r="AI200" s="49"/>
      <c r="AJ200" s="49"/>
      <c r="AK200" s="49"/>
      <c r="AL200" s="49"/>
      <c r="AM200" s="49"/>
      <c r="AN200" s="49"/>
      <c r="AO200" s="49"/>
    </row>
    <row r="201" spans="1:41" s="71" customFormat="1">
      <c r="A201" s="6"/>
      <c r="B201" s="25"/>
      <c r="C201" s="6"/>
      <c r="D201" s="6"/>
      <c r="E201" s="6"/>
      <c r="F201" s="6"/>
      <c r="G201" s="26"/>
      <c r="H201" s="26"/>
      <c r="I201" s="26"/>
      <c r="J201" s="6"/>
      <c r="K201" s="26"/>
      <c r="L201" s="26"/>
      <c r="M201" s="27"/>
      <c r="N201" s="27"/>
      <c r="O201" s="27"/>
      <c r="P201" s="27"/>
      <c r="Q201" s="26"/>
      <c r="R201" s="26"/>
      <c r="S201" s="26"/>
      <c r="T201" s="26"/>
      <c r="U201" s="26"/>
      <c r="V201" s="26"/>
      <c r="W201" s="26"/>
      <c r="X201" s="8"/>
      <c r="Y201" s="8"/>
      <c r="Z201" s="8"/>
      <c r="AA201" s="50"/>
      <c r="AB201" s="51"/>
      <c r="AC201" s="51"/>
      <c r="AD201" s="51"/>
      <c r="AE201" s="52"/>
      <c r="AF201" s="53"/>
      <c r="AG201" s="49"/>
      <c r="AH201" s="49"/>
      <c r="AI201" s="49"/>
      <c r="AJ201" s="49"/>
      <c r="AK201" s="49"/>
      <c r="AL201" s="49"/>
      <c r="AM201" s="49"/>
      <c r="AN201" s="49"/>
      <c r="AO201" s="49"/>
    </row>
    <row r="202" spans="1:41" s="71" customFormat="1">
      <c r="A202" s="6"/>
      <c r="B202" s="25"/>
      <c r="C202" s="6"/>
      <c r="D202" s="6"/>
      <c r="E202" s="6"/>
      <c r="F202" s="6"/>
      <c r="G202" s="26"/>
      <c r="H202" s="26"/>
      <c r="I202" s="26"/>
      <c r="J202" s="6"/>
      <c r="K202" s="26"/>
      <c r="L202" s="26"/>
      <c r="M202" s="27"/>
      <c r="N202" s="27"/>
      <c r="O202" s="27"/>
      <c r="P202" s="27"/>
      <c r="Q202" s="26"/>
      <c r="R202" s="26"/>
      <c r="S202" s="26"/>
      <c r="T202" s="26"/>
      <c r="U202" s="26"/>
      <c r="V202" s="26"/>
      <c r="W202" s="26"/>
      <c r="X202" s="8"/>
      <c r="Y202" s="8"/>
      <c r="Z202" s="8"/>
      <c r="AA202" s="50"/>
      <c r="AB202" s="51"/>
      <c r="AC202" s="51"/>
      <c r="AD202" s="51"/>
      <c r="AE202" s="52"/>
      <c r="AF202" s="53"/>
      <c r="AG202" s="49"/>
      <c r="AH202" s="49"/>
      <c r="AI202" s="49"/>
      <c r="AJ202" s="49"/>
      <c r="AK202" s="49"/>
      <c r="AL202" s="49"/>
      <c r="AM202" s="49"/>
      <c r="AN202" s="49"/>
      <c r="AO202" s="49"/>
    </row>
    <row r="203" spans="1:41" s="71" customFormat="1">
      <c r="A203" s="6"/>
      <c r="B203" s="25"/>
      <c r="C203" s="6"/>
      <c r="D203" s="6"/>
      <c r="E203" s="6"/>
      <c r="F203" s="6"/>
      <c r="G203" s="26"/>
      <c r="H203" s="26"/>
      <c r="I203" s="26"/>
      <c r="J203" s="6"/>
      <c r="K203" s="26"/>
      <c r="L203" s="26"/>
      <c r="M203" s="27"/>
      <c r="N203" s="27"/>
      <c r="O203" s="27"/>
      <c r="P203" s="27"/>
      <c r="Q203" s="26"/>
      <c r="R203" s="26"/>
      <c r="S203" s="26"/>
      <c r="T203" s="26"/>
      <c r="U203" s="26"/>
      <c r="V203" s="26"/>
      <c r="W203" s="26"/>
      <c r="X203" s="8"/>
      <c r="Y203" s="8"/>
      <c r="Z203" s="8"/>
      <c r="AA203" s="50"/>
      <c r="AB203" s="51"/>
      <c r="AC203" s="51"/>
      <c r="AD203" s="51"/>
      <c r="AE203" s="52"/>
      <c r="AF203" s="53"/>
      <c r="AG203" s="49"/>
      <c r="AH203" s="49"/>
      <c r="AI203" s="49"/>
      <c r="AJ203" s="49"/>
      <c r="AK203" s="49"/>
      <c r="AL203" s="49"/>
      <c r="AM203" s="49"/>
      <c r="AN203" s="49"/>
      <c r="AO203" s="49"/>
    </row>
    <row r="204" spans="1:41" s="71" customFormat="1">
      <c r="A204" s="6"/>
      <c r="B204" s="25"/>
      <c r="C204" s="6"/>
      <c r="D204" s="6"/>
      <c r="E204" s="6"/>
      <c r="F204" s="6"/>
      <c r="G204" s="26"/>
      <c r="H204" s="26"/>
      <c r="I204" s="26"/>
      <c r="J204" s="6"/>
      <c r="K204" s="26"/>
      <c r="L204" s="26"/>
      <c r="M204" s="27"/>
      <c r="N204" s="27"/>
      <c r="O204" s="27"/>
      <c r="P204" s="27"/>
      <c r="Q204" s="26"/>
      <c r="R204" s="26"/>
      <c r="S204" s="26"/>
      <c r="T204" s="26"/>
      <c r="U204" s="26"/>
      <c r="V204" s="26"/>
      <c r="W204" s="26"/>
      <c r="X204" s="8"/>
      <c r="Y204" s="8"/>
      <c r="Z204" s="8"/>
      <c r="AA204" s="50"/>
      <c r="AB204" s="51"/>
      <c r="AC204" s="51"/>
      <c r="AD204" s="51"/>
      <c r="AE204" s="52"/>
      <c r="AF204" s="53"/>
      <c r="AG204" s="49"/>
      <c r="AH204" s="49"/>
      <c r="AI204" s="49"/>
      <c r="AJ204" s="49"/>
      <c r="AK204" s="49"/>
      <c r="AL204" s="49"/>
      <c r="AM204" s="49"/>
      <c r="AN204" s="49"/>
      <c r="AO204" s="49"/>
    </row>
    <row r="205" spans="1:41" s="71" customFormat="1">
      <c r="A205" s="6"/>
      <c r="B205" s="25"/>
      <c r="C205" s="6"/>
      <c r="D205" s="6"/>
      <c r="E205" s="6"/>
      <c r="F205" s="6"/>
      <c r="G205" s="26"/>
      <c r="H205" s="26"/>
      <c r="I205" s="26"/>
      <c r="J205" s="6"/>
      <c r="K205" s="26"/>
      <c r="L205" s="26"/>
      <c r="M205" s="27"/>
      <c r="N205" s="27"/>
      <c r="O205" s="27"/>
      <c r="P205" s="27"/>
      <c r="Q205" s="26"/>
      <c r="R205" s="26"/>
      <c r="S205" s="26"/>
      <c r="T205" s="26"/>
      <c r="U205" s="26"/>
      <c r="V205" s="26"/>
      <c r="W205" s="26"/>
      <c r="X205" s="8"/>
      <c r="Y205" s="8"/>
      <c r="Z205" s="8"/>
      <c r="AA205" s="50"/>
      <c r="AB205" s="51"/>
      <c r="AC205" s="51"/>
      <c r="AD205" s="51"/>
      <c r="AE205" s="52"/>
      <c r="AF205" s="53"/>
      <c r="AG205" s="49"/>
      <c r="AH205" s="49"/>
      <c r="AI205" s="49"/>
      <c r="AJ205" s="49"/>
      <c r="AK205" s="49"/>
      <c r="AL205" s="49"/>
      <c r="AM205" s="49"/>
      <c r="AN205" s="49"/>
      <c r="AO205" s="49"/>
    </row>
    <row r="206" spans="1:41" s="71" customFormat="1">
      <c r="A206" s="6"/>
      <c r="B206" s="25"/>
      <c r="C206" s="6"/>
      <c r="D206" s="6"/>
      <c r="E206" s="6"/>
      <c r="F206" s="6"/>
      <c r="G206" s="26"/>
      <c r="H206" s="26"/>
      <c r="I206" s="26"/>
      <c r="J206" s="6"/>
      <c r="K206" s="26"/>
      <c r="L206" s="26"/>
      <c r="M206" s="27"/>
      <c r="N206" s="27"/>
      <c r="O206" s="27"/>
      <c r="P206" s="27"/>
      <c r="Q206" s="26"/>
      <c r="R206" s="26"/>
      <c r="S206" s="26"/>
      <c r="T206" s="26"/>
      <c r="U206" s="26"/>
      <c r="V206" s="26"/>
      <c r="W206" s="26"/>
      <c r="X206" s="8"/>
      <c r="Y206" s="8"/>
      <c r="Z206" s="8"/>
      <c r="AA206" s="50"/>
      <c r="AB206" s="51"/>
      <c r="AC206" s="51"/>
      <c r="AD206" s="51"/>
      <c r="AE206" s="52"/>
      <c r="AF206" s="53"/>
      <c r="AG206" s="49"/>
      <c r="AH206" s="49"/>
      <c r="AI206" s="49"/>
      <c r="AJ206" s="49"/>
      <c r="AK206" s="49"/>
      <c r="AL206" s="49"/>
      <c r="AM206" s="49"/>
      <c r="AN206" s="49"/>
      <c r="AO206" s="49"/>
    </row>
    <row r="207" spans="1:41" s="71" customFormat="1">
      <c r="A207" s="6"/>
      <c r="B207" s="25"/>
      <c r="C207" s="6"/>
      <c r="D207" s="6"/>
      <c r="E207" s="6"/>
      <c r="F207" s="6"/>
      <c r="G207" s="26"/>
      <c r="H207" s="26"/>
      <c r="I207" s="26"/>
      <c r="J207" s="6"/>
      <c r="K207" s="26"/>
      <c r="L207" s="26"/>
      <c r="M207" s="27"/>
      <c r="N207" s="27"/>
      <c r="O207" s="27"/>
      <c r="P207" s="27"/>
      <c r="Q207" s="26"/>
      <c r="R207" s="26"/>
      <c r="S207" s="26"/>
      <c r="T207" s="26"/>
      <c r="U207" s="26"/>
      <c r="V207" s="26"/>
      <c r="W207" s="26"/>
      <c r="X207" s="8"/>
      <c r="Y207" s="8"/>
      <c r="Z207" s="8"/>
      <c r="AA207" s="50"/>
      <c r="AB207" s="51"/>
      <c r="AC207" s="51"/>
      <c r="AD207" s="51"/>
      <c r="AE207" s="52"/>
      <c r="AF207" s="53"/>
      <c r="AG207" s="49"/>
      <c r="AH207" s="49"/>
      <c r="AI207" s="49"/>
      <c r="AJ207" s="49"/>
      <c r="AK207" s="49"/>
      <c r="AL207" s="49"/>
      <c r="AM207" s="49"/>
      <c r="AN207" s="49"/>
      <c r="AO207" s="49"/>
    </row>
    <row r="208" spans="1:41" s="71" customFormat="1">
      <c r="A208" s="6"/>
      <c r="B208" s="25"/>
      <c r="C208" s="6"/>
      <c r="D208" s="6"/>
      <c r="E208" s="6"/>
      <c r="F208" s="6"/>
      <c r="G208" s="26"/>
      <c r="H208" s="26"/>
      <c r="I208" s="26"/>
      <c r="J208" s="6"/>
      <c r="K208" s="26"/>
      <c r="L208" s="26"/>
      <c r="M208" s="27"/>
      <c r="N208" s="27"/>
      <c r="O208" s="27"/>
      <c r="P208" s="27"/>
      <c r="Q208" s="26"/>
      <c r="R208" s="26"/>
      <c r="S208" s="26"/>
      <c r="T208" s="26"/>
      <c r="U208" s="26"/>
      <c r="V208" s="26"/>
      <c r="W208" s="26"/>
      <c r="X208" s="8"/>
      <c r="Y208" s="8"/>
      <c r="Z208" s="8"/>
      <c r="AA208" s="50"/>
      <c r="AB208" s="51"/>
      <c r="AC208" s="51"/>
      <c r="AD208" s="51"/>
      <c r="AE208" s="52"/>
      <c r="AF208" s="53"/>
      <c r="AG208" s="49"/>
      <c r="AH208" s="49"/>
      <c r="AI208" s="49"/>
      <c r="AJ208" s="49"/>
      <c r="AK208" s="49"/>
      <c r="AL208" s="49"/>
      <c r="AM208" s="49"/>
      <c r="AN208" s="49"/>
      <c r="AO208" s="49"/>
    </row>
    <row r="209" spans="1:41" s="71" customFormat="1">
      <c r="A209" s="6"/>
      <c r="B209" s="25"/>
      <c r="C209" s="6"/>
      <c r="D209" s="6"/>
      <c r="E209" s="6"/>
      <c r="F209" s="6"/>
      <c r="G209" s="26"/>
      <c r="H209" s="26"/>
      <c r="I209" s="26"/>
      <c r="J209" s="6"/>
      <c r="K209" s="26"/>
      <c r="L209" s="26"/>
      <c r="M209" s="27"/>
      <c r="N209" s="27"/>
      <c r="O209" s="27"/>
      <c r="P209" s="27"/>
      <c r="Q209" s="26"/>
      <c r="R209" s="26"/>
      <c r="S209" s="26"/>
      <c r="T209" s="26"/>
      <c r="U209" s="26"/>
      <c r="V209" s="26"/>
      <c r="W209" s="26"/>
      <c r="X209" s="8"/>
      <c r="Y209" s="8"/>
      <c r="Z209" s="8"/>
      <c r="AA209" s="50"/>
      <c r="AB209" s="51"/>
      <c r="AC209" s="51"/>
      <c r="AD209" s="51"/>
      <c r="AE209" s="52"/>
      <c r="AF209" s="53"/>
      <c r="AG209" s="49"/>
      <c r="AH209" s="49"/>
      <c r="AI209" s="49"/>
      <c r="AJ209" s="49"/>
      <c r="AK209" s="49"/>
      <c r="AL209" s="49"/>
      <c r="AM209" s="49"/>
      <c r="AN209" s="49"/>
      <c r="AO209" s="49"/>
    </row>
    <row r="210" spans="1:41" s="71" customFormat="1">
      <c r="A210" s="6"/>
      <c r="B210" s="25"/>
      <c r="C210" s="6"/>
      <c r="D210" s="6"/>
      <c r="E210" s="6"/>
      <c r="F210" s="6"/>
      <c r="G210" s="26"/>
      <c r="H210" s="26"/>
      <c r="I210" s="26"/>
      <c r="J210" s="6"/>
      <c r="K210" s="26"/>
      <c r="L210" s="26"/>
      <c r="M210" s="27"/>
      <c r="N210" s="27"/>
      <c r="O210" s="27"/>
      <c r="P210" s="27"/>
      <c r="Q210" s="26"/>
      <c r="R210" s="26"/>
      <c r="S210" s="26"/>
      <c r="T210" s="26"/>
      <c r="U210" s="26"/>
      <c r="V210" s="26"/>
      <c r="W210" s="26"/>
      <c r="X210" s="8"/>
      <c r="Y210" s="8"/>
      <c r="Z210" s="8"/>
      <c r="AA210" s="50"/>
      <c r="AB210" s="51"/>
      <c r="AC210" s="51"/>
      <c r="AD210" s="51"/>
      <c r="AE210" s="52"/>
      <c r="AF210" s="53"/>
      <c r="AG210" s="49"/>
      <c r="AH210" s="49"/>
      <c r="AI210" s="49"/>
      <c r="AJ210" s="49"/>
      <c r="AK210" s="49"/>
      <c r="AL210" s="49"/>
      <c r="AM210" s="49"/>
      <c r="AN210" s="49"/>
      <c r="AO210" s="49"/>
    </row>
    <row r="211" spans="1:41" s="71" customFormat="1">
      <c r="A211" s="6"/>
      <c r="B211" s="25"/>
      <c r="C211" s="6"/>
      <c r="D211" s="6"/>
      <c r="E211" s="6"/>
      <c r="F211" s="6"/>
      <c r="G211" s="26"/>
      <c r="H211" s="26"/>
      <c r="I211" s="26"/>
      <c r="J211" s="6"/>
      <c r="K211" s="26"/>
      <c r="L211" s="26"/>
      <c r="M211" s="27"/>
      <c r="N211" s="27"/>
      <c r="O211" s="27"/>
      <c r="P211" s="27"/>
      <c r="Q211" s="26"/>
      <c r="R211" s="26"/>
      <c r="S211" s="26"/>
      <c r="T211" s="26"/>
      <c r="U211" s="26"/>
      <c r="V211" s="26"/>
      <c r="W211" s="26"/>
      <c r="X211" s="8"/>
      <c r="Y211" s="8"/>
      <c r="Z211" s="8"/>
      <c r="AA211" s="50"/>
      <c r="AB211" s="51"/>
      <c r="AC211" s="51"/>
      <c r="AD211" s="51"/>
      <c r="AE211" s="52"/>
      <c r="AF211" s="53"/>
      <c r="AG211" s="49"/>
      <c r="AH211" s="49"/>
      <c r="AI211" s="49"/>
      <c r="AJ211" s="49"/>
      <c r="AK211" s="49"/>
      <c r="AL211" s="49"/>
      <c r="AM211" s="49"/>
      <c r="AN211" s="49"/>
      <c r="AO211" s="49"/>
    </row>
    <row r="212" spans="1:41" s="71" customFormat="1">
      <c r="A212" s="6"/>
      <c r="B212" s="25"/>
      <c r="C212" s="6"/>
      <c r="D212" s="6"/>
      <c r="E212" s="6"/>
      <c r="F212" s="6"/>
      <c r="G212" s="26"/>
      <c r="H212" s="26"/>
      <c r="I212" s="26"/>
      <c r="J212" s="6"/>
      <c r="K212" s="26"/>
      <c r="L212" s="26"/>
      <c r="M212" s="27"/>
      <c r="N212" s="27"/>
      <c r="O212" s="27"/>
      <c r="P212" s="27"/>
      <c r="Q212" s="26"/>
      <c r="R212" s="26"/>
      <c r="S212" s="26"/>
      <c r="T212" s="26"/>
      <c r="U212" s="26"/>
      <c r="V212" s="26"/>
      <c r="W212" s="26"/>
      <c r="X212" s="8"/>
      <c r="Y212" s="8"/>
      <c r="Z212" s="8"/>
      <c r="AA212" s="50"/>
      <c r="AB212" s="51"/>
      <c r="AC212" s="51"/>
      <c r="AD212" s="51"/>
      <c r="AE212" s="52"/>
      <c r="AF212" s="53"/>
      <c r="AG212" s="49"/>
      <c r="AH212" s="49"/>
      <c r="AI212" s="49"/>
      <c r="AJ212" s="49"/>
      <c r="AK212" s="49"/>
      <c r="AL212" s="49"/>
      <c r="AM212" s="49"/>
      <c r="AN212" s="49"/>
      <c r="AO212" s="49"/>
    </row>
    <row r="213" spans="1:41" s="71" customFormat="1">
      <c r="A213" s="6"/>
      <c r="B213" s="25"/>
      <c r="C213" s="6"/>
      <c r="D213" s="6"/>
      <c r="E213" s="6"/>
      <c r="F213" s="6"/>
      <c r="G213" s="26"/>
      <c r="H213" s="26"/>
      <c r="I213" s="26"/>
      <c r="J213" s="6"/>
      <c r="K213" s="26"/>
      <c r="L213" s="26"/>
      <c r="M213" s="27"/>
      <c r="N213" s="27"/>
      <c r="O213" s="27"/>
      <c r="P213" s="27"/>
      <c r="Q213" s="26"/>
      <c r="R213" s="26"/>
      <c r="S213" s="26"/>
      <c r="T213" s="26"/>
      <c r="U213" s="26"/>
      <c r="V213" s="26"/>
      <c r="W213" s="26"/>
      <c r="X213" s="8"/>
      <c r="Y213" s="8"/>
      <c r="Z213" s="8"/>
      <c r="AA213" s="50"/>
      <c r="AB213" s="51"/>
      <c r="AC213" s="51"/>
      <c r="AD213" s="51"/>
      <c r="AE213" s="52"/>
      <c r="AF213" s="53"/>
      <c r="AG213" s="49"/>
      <c r="AH213" s="49"/>
      <c r="AI213" s="49"/>
      <c r="AJ213" s="49"/>
      <c r="AK213" s="49"/>
      <c r="AL213" s="49"/>
      <c r="AM213" s="49"/>
      <c r="AN213" s="49"/>
      <c r="AO213" s="49"/>
    </row>
    <row r="214" spans="1:41" s="71" customFormat="1">
      <c r="A214" s="6"/>
      <c r="B214" s="25"/>
      <c r="C214" s="6"/>
      <c r="D214" s="6"/>
      <c r="E214" s="6"/>
      <c r="F214" s="6"/>
      <c r="G214" s="26"/>
      <c r="H214" s="26"/>
      <c r="I214" s="26"/>
      <c r="J214" s="6"/>
      <c r="K214" s="26"/>
      <c r="L214" s="26"/>
      <c r="M214" s="27"/>
      <c r="N214" s="27"/>
      <c r="O214" s="27"/>
      <c r="P214" s="27"/>
      <c r="Q214" s="26"/>
      <c r="R214" s="26"/>
      <c r="S214" s="26"/>
      <c r="T214" s="26"/>
      <c r="U214" s="26"/>
      <c r="V214" s="26"/>
      <c r="W214" s="26"/>
      <c r="X214" s="8"/>
      <c r="Y214" s="8"/>
      <c r="Z214" s="8"/>
      <c r="AA214" s="50"/>
      <c r="AB214" s="51"/>
      <c r="AC214" s="51"/>
      <c r="AD214" s="51"/>
      <c r="AE214" s="52"/>
      <c r="AF214" s="53"/>
      <c r="AG214" s="49"/>
      <c r="AH214" s="49"/>
      <c r="AI214" s="49"/>
      <c r="AJ214" s="49"/>
      <c r="AK214" s="49"/>
      <c r="AL214" s="49"/>
      <c r="AM214" s="49"/>
      <c r="AN214" s="49"/>
      <c r="AO214" s="49"/>
    </row>
    <row r="215" spans="1:41" s="71" customFormat="1">
      <c r="A215" s="6"/>
      <c r="B215" s="25"/>
      <c r="C215" s="6"/>
      <c r="D215" s="6"/>
      <c r="E215" s="6"/>
      <c r="F215" s="6"/>
      <c r="G215" s="26"/>
      <c r="H215" s="26"/>
      <c r="I215" s="26"/>
      <c r="J215" s="6"/>
      <c r="K215" s="26"/>
      <c r="L215" s="26"/>
      <c r="M215" s="27"/>
      <c r="N215" s="27"/>
      <c r="O215" s="27"/>
      <c r="P215" s="27"/>
      <c r="Q215" s="26"/>
      <c r="R215" s="26"/>
      <c r="S215" s="26"/>
      <c r="T215" s="26"/>
      <c r="U215" s="26"/>
      <c r="V215" s="26"/>
      <c r="W215" s="26"/>
      <c r="X215" s="8"/>
      <c r="Y215" s="8"/>
      <c r="Z215" s="8"/>
      <c r="AA215" s="50"/>
      <c r="AB215" s="51"/>
      <c r="AC215" s="51"/>
      <c r="AD215" s="51"/>
      <c r="AE215" s="52"/>
      <c r="AF215" s="53"/>
      <c r="AG215" s="49"/>
      <c r="AH215" s="49"/>
      <c r="AI215" s="49"/>
      <c r="AJ215" s="49"/>
      <c r="AK215" s="49"/>
      <c r="AL215" s="49"/>
      <c r="AM215" s="49"/>
      <c r="AN215" s="49"/>
      <c r="AO215" s="49"/>
    </row>
    <row r="216" spans="1:41" s="71" customFormat="1">
      <c r="A216" s="6"/>
      <c r="B216" s="25"/>
      <c r="C216" s="6"/>
      <c r="D216" s="6"/>
      <c r="E216" s="6"/>
      <c r="F216" s="6"/>
      <c r="G216" s="26"/>
      <c r="H216" s="26"/>
      <c r="I216" s="26"/>
      <c r="J216" s="6"/>
      <c r="K216" s="26"/>
      <c r="L216" s="26"/>
      <c r="M216" s="27"/>
      <c r="N216" s="27"/>
      <c r="O216" s="27"/>
      <c r="P216" s="27"/>
      <c r="Q216" s="26"/>
      <c r="R216" s="26"/>
      <c r="S216" s="26"/>
      <c r="T216" s="26"/>
      <c r="U216" s="26"/>
      <c r="V216" s="26"/>
      <c r="W216" s="26"/>
      <c r="X216" s="8"/>
      <c r="Y216" s="8"/>
      <c r="Z216" s="8"/>
      <c r="AA216" s="50"/>
      <c r="AB216" s="51"/>
      <c r="AC216" s="51"/>
      <c r="AD216" s="51"/>
      <c r="AE216" s="52"/>
      <c r="AF216" s="53"/>
      <c r="AG216" s="49"/>
      <c r="AH216" s="49"/>
      <c r="AI216" s="49"/>
      <c r="AJ216" s="49"/>
      <c r="AK216" s="49"/>
      <c r="AL216" s="49"/>
      <c r="AM216" s="49"/>
      <c r="AN216" s="49"/>
      <c r="AO216" s="49"/>
    </row>
    <row r="217" spans="1:41" s="71" customFormat="1">
      <c r="A217" s="6"/>
      <c r="B217" s="25"/>
      <c r="C217" s="6"/>
      <c r="D217" s="6"/>
      <c r="E217" s="6"/>
      <c r="F217" s="6"/>
      <c r="G217" s="26"/>
      <c r="H217" s="26"/>
      <c r="I217" s="26"/>
      <c r="J217" s="6"/>
      <c r="K217" s="26"/>
      <c r="L217" s="26"/>
      <c r="M217" s="27"/>
      <c r="N217" s="27"/>
      <c r="O217" s="27"/>
      <c r="P217" s="27"/>
      <c r="Q217" s="26"/>
      <c r="R217" s="26"/>
      <c r="S217" s="26"/>
      <c r="T217" s="26"/>
      <c r="U217" s="26"/>
      <c r="V217" s="26"/>
      <c r="W217" s="26"/>
      <c r="X217" s="8"/>
      <c r="Y217" s="8"/>
      <c r="Z217" s="8"/>
      <c r="AA217" s="50"/>
      <c r="AB217" s="51"/>
      <c r="AC217" s="51"/>
      <c r="AD217" s="51"/>
      <c r="AE217" s="52"/>
      <c r="AF217" s="53"/>
      <c r="AG217" s="49"/>
      <c r="AH217" s="49"/>
      <c r="AI217" s="49"/>
      <c r="AJ217" s="49"/>
      <c r="AK217" s="49"/>
      <c r="AL217" s="49"/>
      <c r="AM217" s="49"/>
      <c r="AN217" s="49"/>
      <c r="AO217" s="49"/>
    </row>
    <row r="218" spans="1:41" s="71" customFormat="1">
      <c r="A218" s="6"/>
      <c r="B218" s="25"/>
      <c r="C218" s="6"/>
      <c r="D218" s="6"/>
      <c r="E218" s="6"/>
      <c r="F218" s="6"/>
      <c r="G218" s="26"/>
      <c r="H218" s="26"/>
      <c r="I218" s="26"/>
      <c r="J218" s="6"/>
      <c r="K218" s="26"/>
      <c r="L218" s="26"/>
      <c r="M218" s="27"/>
      <c r="N218" s="27"/>
      <c r="O218" s="27"/>
      <c r="P218" s="27"/>
      <c r="Q218" s="26"/>
      <c r="R218" s="26"/>
      <c r="S218" s="26"/>
      <c r="T218" s="26"/>
      <c r="U218" s="26"/>
      <c r="V218" s="26"/>
      <c r="W218" s="26"/>
      <c r="X218" s="8"/>
      <c r="Y218" s="8"/>
      <c r="Z218" s="8"/>
      <c r="AA218" s="50"/>
      <c r="AB218" s="51"/>
      <c r="AC218" s="51"/>
      <c r="AD218" s="51"/>
      <c r="AE218" s="52"/>
      <c r="AF218" s="53"/>
      <c r="AG218" s="49"/>
      <c r="AH218" s="49"/>
      <c r="AI218" s="49"/>
      <c r="AJ218" s="49"/>
      <c r="AK218" s="49"/>
      <c r="AL218" s="49"/>
      <c r="AM218" s="49"/>
      <c r="AN218" s="49"/>
      <c r="AO218" s="49"/>
    </row>
    <row r="219" spans="1:41" s="71" customFormat="1">
      <c r="A219" s="6"/>
      <c r="B219" s="25"/>
      <c r="C219" s="6"/>
      <c r="D219" s="6"/>
      <c r="E219" s="6"/>
      <c r="F219" s="6"/>
      <c r="G219" s="26"/>
      <c r="H219" s="26"/>
      <c r="I219" s="26"/>
      <c r="J219" s="6"/>
      <c r="K219" s="26"/>
      <c r="L219" s="26"/>
      <c r="M219" s="27"/>
      <c r="N219" s="27"/>
      <c r="O219" s="27"/>
      <c r="P219" s="27"/>
      <c r="Q219" s="26"/>
      <c r="R219" s="26"/>
      <c r="S219" s="26"/>
      <c r="T219" s="26"/>
      <c r="U219" s="26"/>
      <c r="V219" s="26"/>
      <c r="W219" s="26"/>
      <c r="X219" s="8"/>
      <c r="Y219" s="8"/>
      <c r="Z219" s="8"/>
      <c r="AA219" s="50"/>
      <c r="AB219" s="51"/>
      <c r="AC219" s="51"/>
      <c r="AD219" s="51"/>
      <c r="AE219" s="52"/>
      <c r="AF219" s="53"/>
      <c r="AG219" s="49"/>
      <c r="AH219" s="49"/>
      <c r="AI219" s="49"/>
      <c r="AJ219" s="49"/>
      <c r="AK219" s="49"/>
      <c r="AL219" s="49"/>
      <c r="AM219" s="49"/>
      <c r="AN219" s="49"/>
      <c r="AO219" s="49"/>
    </row>
    <row r="220" spans="1:41" s="71" customFormat="1">
      <c r="A220" s="6"/>
      <c r="B220" s="25"/>
      <c r="C220" s="6"/>
      <c r="D220" s="6"/>
      <c r="E220" s="6"/>
      <c r="F220" s="6"/>
      <c r="G220" s="26"/>
      <c r="H220" s="26"/>
      <c r="I220" s="26"/>
      <c r="J220" s="6"/>
      <c r="K220" s="26"/>
      <c r="L220" s="26"/>
      <c r="M220" s="27"/>
      <c r="N220" s="27"/>
      <c r="O220" s="27"/>
      <c r="P220" s="27"/>
      <c r="Q220" s="26"/>
      <c r="R220" s="26"/>
      <c r="S220" s="26"/>
      <c r="T220" s="26"/>
      <c r="U220" s="26"/>
      <c r="V220" s="26"/>
      <c r="W220" s="26"/>
      <c r="X220" s="8"/>
      <c r="Y220" s="8"/>
      <c r="Z220" s="8"/>
      <c r="AA220" s="50"/>
      <c r="AB220" s="51"/>
      <c r="AC220" s="51"/>
      <c r="AD220" s="51"/>
      <c r="AE220" s="52"/>
      <c r="AF220" s="53"/>
      <c r="AG220" s="49"/>
      <c r="AH220" s="49"/>
      <c r="AI220" s="49"/>
      <c r="AJ220" s="49"/>
      <c r="AK220" s="49"/>
      <c r="AL220" s="49"/>
      <c r="AM220" s="49"/>
      <c r="AN220" s="49"/>
      <c r="AO220" s="49"/>
    </row>
    <row r="221" spans="1:41" s="71" customFormat="1">
      <c r="A221" s="6"/>
      <c r="B221" s="25"/>
      <c r="C221" s="6"/>
      <c r="D221" s="6"/>
      <c r="E221" s="6"/>
      <c r="F221" s="6"/>
      <c r="G221" s="26"/>
      <c r="H221" s="26"/>
      <c r="I221" s="26"/>
      <c r="J221" s="6"/>
      <c r="K221" s="26"/>
      <c r="L221" s="26"/>
      <c r="M221" s="27"/>
      <c r="N221" s="27"/>
      <c r="O221" s="27"/>
      <c r="P221" s="27"/>
      <c r="Q221" s="26"/>
      <c r="R221" s="26"/>
      <c r="S221" s="26"/>
      <c r="T221" s="26"/>
      <c r="U221" s="26"/>
      <c r="V221" s="26"/>
      <c r="W221" s="26"/>
      <c r="X221" s="8"/>
      <c r="Y221" s="8"/>
      <c r="Z221" s="8"/>
      <c r="AA221" s="50"/>
      <c r="AB221" s="51"/>
      <c r="AC221" s="51"/>
      <c r="AD221" s="51"/>
      <c r="AE221" s="52"/>
      <c r="AF221" s="53"/>
      <c r="AG221" s="49"/>
      <c r="AH221" s="49"/>
      <c r="AI221" s="49"/>
      <c r="AJ221" s="49"/>
      <c r="AK221" s="49"/>
      <c r="AL221" s="49"/>
      <c r="AM221" s="49"/>
      <c r="AN221" s="49"/>
      <c r="AO221" s="49"/>
    </row>
    <row r="222" spans="1:41" s="71" customFormat="1">
      <c r="A222" s="6"/>
      <c r="B222" s="25"/>
      <c r="C222" s="6"/>
      <c r="D222" s="6"/>
      <c r="E222" s="6"/>
      <c r="F222" s="6"/>
      <c r="G222" s="26"/>
      <c r="H222" s="26"/>
      <c r="I222" s="26"/>
      <c r="J222" s="6"/>
      <c r="K222" s="26"/>
      <c r="L222" s="26"/>
      <c r="M222" s="27"/>
      <c r="N222" s="27"/>
      <c r="O222" s="27"/>
      <c r="P222" s="27"/>
      <c r="Q222" s="26"/>
      <c r="R222" s="26"/>
      <c r="S222" s="26"/>
      <c r="T222" s="26"/>
      <c r="U222" s="26"/>
      <c r="V222" s="26"/>
      <c r="W222" s="26"/>
      <c r="X222" s="8"/>
      <c r="Y222" s="8"/>
      <c r="Z222" s="8"/>
      <c r="AA222" s="50"/>
      <c r="AB222" s="51"/>
      <c r="AC222" s="51"/>
      <c r="AD222" s="51"/>
      <c r="AE222" s="52"/>
      <c r="AF222" s="53"/>
      <c r="AG222" s="49"/>
      <c r="AH222" s="49"/>
      <c r="AI222" s="49"/>
      <c r="AJ222" s="49"/>
      <c r="AK222" s="49"/>
      <c r="AL222" s="49"/>
      <c r="AM222" s="49"/>
      <c r="AN222" s="49"/>
      <c r="AO222" s="49"/>
    </row>
    <row r="223" spans="1:41" s="71" customFormat="1">
      <c r="A223" s="6"/>
      <c r="B223" s="25"/>
      <c r="C223" s="6"/>
      <c r="D223" s="6"/>
      <c r="E223" s="6"/>
      <c r="F223" s="6"/>
      <c r="G223" s="26"/>
      <c r="H223" s="26"/>
      <c r="I223" s="26"/>
      <c r="J223" s="6"/>
      <c r="K223" s="26"/>
      <c r="L223" s="26"/>
      <c r="M223" s="27"/>
      <c r="N223" s="27"/>
      <c r="O223" s="27"/>
      <c r="P223" s="27"/>
      <c r="Q223" s="26"/>
      <c r="R223" s="26"/>
      <c r="S223" s="26"/>
      <c r="T223" s="26"/>
      <c r="U223" s="26"/>
      <c r="V223" s="26"/>
      <c r="W223" s="26"/>
      <c r="X223" s="8"/>
      <c r="Y223" s="8"/>
      <c r="Z223" s="8"/>
      <c r="AA223" s="50"/>
      <c r="AB223" s="51"/>
      <c r="AC223" s="51"/>
      <c r="AD223" s="51"/>
      <c r="AE223" s="52"/>
      <c r="AF223" s="53"/>
      <c r="AG223" s="49"/>
      <c r="AH223" s="49"/>
      <c r="AI223" s="49"/>
      <c r="AJ223" s="49"/>
      <c r="AK223" s="49"/>
      <c r="AL223" s="49"/>
      <c r="AM223" s="49"/>
      <c r="AN223" s="49"/>
      <c r="AO223" s="49"/>
    </row>
    <row r="224" spans="1:41" s="71" customFormat="1">
      <c r="A224" s="6"/>
      <c r="B224" s="25"/>
      <c r="C224" s="6"/>
      <c r="D224" s="6"/>
      <c r="E224" s="6"/>
      <c r="F224" s="6"/>
      <c r="G224" s="26"/>
      <c r="H224" s="26"/>
      <c r="I224" s="26"/>
      <c r="J224" s="6"/>
      <c r="K224" s="26"/>
      <c r="L224" s="26"/>
      <c r="M224" s="27"/>
      <c r="N224" s="27"/>
      <c r="O224" s="27"/>
      <c r="P224" s="27"/>
      <c r="Q224" s="26"/>
      <c r="R224" s="26"/>
      <c r="S224" s="26"/>
      <c r="T224" s="26"/>
      <c r="U224" s="26"/>
      <c r="V224" s="26"/>
      <c r="W224" s="26"/>
      <c r="X224" s="8"/>
      <c r="Y224" s="8"/>
      <c r="Z224" s="8"/>
      <c r="AA224" s="50"/>
      <c r="AB224" s="51"/>
      <c r="AC224" s="51"/>
      <c r="AD224" s="51"/>
      <c r="AE224" s="52"/>
      <c r="AF224" s="53"/>
      <c r="AG224" s="49"/>
      <c r="AH224" s="49"/>
      <c r="AI224" s="49"/>
      <c r="AJ224" s="49"/>
      <c r="AK224" s="49"/>
      <c r="AL224" s="49"/>
      <c r="AM224" s="49"/>
      <c r="AN224" s="49"/>
      <c r="AO224" s="49"/>
    </row>
    <row r="225" spans="1:41" s="71" customFormat="1">
      <c r="A225" s="6"/>
      <c r="B225" s="25"/>
      <c r="C225" s="6"/>
      <c r="D225" s="6"/>
      <c r="E225" s="6"/>
      <c r="F225" s="6"/>
      <c r="G225" s="26"/>
      <c r="H225" s="26"/>
      <c r="I225" s="26"/>
      <c r="J225" s="6"/>
      <c r="K225" s="26"/>
      <c r="L225" s="26"/>
      <c r="M225" s="27"/>
      <c r="N225" s="27"/>
      <c r="O225" s="27"/>
      <c r="P225" s="27"/>
      <c r="Q225" s="26"/>
      <c r="R225" s="26"/>
      <c r="S225" s="26"/>
      <c r="T225" s="26"/>
      <c r="U225" s="26"/>
      <c r="V225" s="26"/>
      <c r="W225" s="26"/>
      <c r="X225" s="8"/>
      <c r="Y225" s="8"/>
      <c r="Z225" s="8"/>
      <c r="AA225" s="50"/>
      <c r="AB225" s="51"/>
      <c r="AC225" s="51"/>
      <c r="AD225" s="51"/>
      <c r="AE225" s="52"/>
      <c r="AF225" s="53"/>
      <c r="AG225" s="49"/>
      <c r="AH225" s="49"/>
      <c r="AI225" s="49"/>
      <c r="AJ225" s="49"/>
      <c r="AK225" s="49"/>
      <c r="AL225" s="49"/>
      <c r="AM225" s="49"/>
      <c r="AN225" s="49"/>
      <c r="AO225" s="49"/>
    </row>
    <row r="226" spans="1:41" s="71" customFormat="1">
      <c r="A226" s="6"/>
      <c r="B226" s="25"/>
      <c r="C226" s="6"/>
      <c r="D226" s="6"/>
      <c r="E226" s="6"/>
      <c r="F226" s="6"/>
      <c r="G226" s="26"/>
      <c r="H226" s="26"/>
      <c r="I226" s="26"/>
      <c r="J226" s="6"/>
      <c r="K226" s="26"/>
      <c r="L226" s="26"/>
      <c r="M226" s="27"/>
      <c r="N226" s="27"/>
      <c r="O226" s="27"/>
      <c r="P226" s="27"/>
      <c r="Q226" s="26"/>
      <c r="R226" s="26"/>
      <c r="S226" s="26"/>
      <c r="T226" s="26"/>
      <c r="U226" s="26"/>
      <c r="V226" s="26"/>
      <c r="W226" s="26"/>
      <c r="X226" s="8"/>
      <c r="Y226" s="8"/>
      <c r="Z226" s="8"/>
      <c r="AA226" s="50"/>
      <c r="AB226" s="51"/>
      <c r="AC226" s="51"/>
      <c r="AD226" s="51"/>
      <c r="AE226" s="52"/>
      <c r="AF226" s="53"/>
      <c r="AG226" s="49"/>
      <c r="AH226" s="49"/>
      <c r="AI226" s="49"/>
      <c r="AJ226" s="49"/>
      <c r="AK226" s="49"/>
      <c r="AL226" s="49"/>
      <c r="AM226" s="49"/>
      <c r="AN226" s="49"/>
      <c r="AO226" s="49"/>
    </row>
    <row r="227" spans="1:41" s="71" customFormat="1">
      <c r="A227" s="6"/>
      <c r="B227" s="25"/>
      <c r="C227" s="6"/>
      <c r="D227" s="6"/>
      <c r="E227" s="6"/>
      <c r="F227" s="6"/>
      <c r="G227" s="26"/>
      <c r="H227" s="26"/>
      <c r="I227" s="26"/>
      <c r="J227" s="6"/>
      <c r="K227" s="26"/>
      <c r="L227" s="26"/>
      <c r="M227" s="27"/>
      <c r="N227" s="27"/>
      <c r="O227" s="27"/>
      <c r="P227" s="27"/>
      <c r="Q227" s="26"/>
      <c r="R227" s="26"/>
      <c r="S227" s="26"/>
      <c r="T227" s="26"/>
      <c r="U227" s="26"/>
      <c r="V227" s="26"/>
      <c r="W227" s="26"/>
      <c r="X227" s="8"/>
      <c r="Y227" s="8"/>
      <c r="Z227" s="8"/>
      <c r="AA227" s="50"/>
      <c r="AB227" s="51"/>
      <c r="AC227" s="51"/>
      <c r="AD227" s="51"/>
      <c r="AE227" s="52"/>
      <c r="AF227" s="53"/>
      <c r="AG227" s="49"/>
      <c r="AH227" s="49"/>
      <c r="AI227" s="49"/>
      <c r="AJ227" s="49"/>
      <c r="AK227" s="49"/>
      <c r="AL227" s="49"/>
      <c r="AM227" s="49"/>
      <c r="AN227" s="49"/>
      <c r="AO227" s="49"/>
    </row>
    <row r="228" spans="1:41" s="71" customFormat="1">
      <c r="A228" s="6"/>
      <c r="B228" s="25"/>
      <c r="C228" s="6"/>
      <c r="D228" s="6"/>
      <c r="E228" s="6"/>
      <c r="F228" s="6"/>
      <c r="G228" s="26"/>
      <c r="H228" s="26"/>
      <c r="I228" s="26"/>
      <c r="J228" s="6"/>
      <c r="K228" s="26"/>
      <c r="L228" s="26"/>
      <c r="M228" s="27"/>
      <c r="N228" s="27"/>
      <c r="O228" s="27"/>
      <c r="P228" s="27"/>
      <c r="Q228" s="26"/>
      <c r="R228" s="26"/>
      <c r="S228" s="26"/>
      <c r="T228" s="26"/>
      <c r="U228" s="26"/>
      <c r="V228" s="26"/>
      <c r="W228" s="26"/>
      <c r="X228" s="8"/>
      <c r="Y228" s="8"/>
      <c r="Z228" s="8"/>
      <c r="AA228" s="50"/>
      <c r="AB228" s="51"/>
      <c r="AC228" s="51"/>
      <c r="AD228" s="51"/>
      <c r="AE228" s="52"/>
      <c r="AF228" s="53"/>
      <c r="AG228" s="49"/>
      <c r="AH228" s="49"/>
      <c r="AI228" s="49"/>
      <c r="AJ228" s="49"/>
      <c r="AK228" s="49"/>
      <c r="AL228" s="49"/>
      <c r="AM228" s="49"/>
      <c r="AN228" s="49"/>
      <c r="AO228" s="49"/>
    </row>
    <row r="229" spans="1:41" s="71" customFormat="1">
      <c r="A229" s="6"/>
      <c r="B229" s="25"/>
      <c r="C229" s="6"/>
      <c r="D229" s="6"/>
      <c r="E229" s="6"/>
      <c r="F229" s="6"/>
      <c r="G229" s="26"/>
      <c r="H229" s="26"/>
      <c r="I229" s="26"/>
      <c r="J229" s="6"/>
      <c r="K229" s="26"/>
      <c r="L229" s="26"/>
      <c r="M229" s="27"/>
      <c r="N229" s="27"/>
      <c r="O229" s="27"/>
      <c r="P229" s="27"/>
      <c r="Q229" s="26"/>
      <c r="R229" s="26"/>
      <c r="S229" s="26"/>
      <c r="T229" s="26"/>
      <c r="U229" s="26"/>
      <c r="V229" s="26"/>
      <c r="W229" s="26"/>
      <c r="X229" s="8"/>
      <c r="Y229" s="8"/>
      <c r="Z229" s="8"/>
      <c r="AA229" s="50"/>
      <c r="AB229" s="51"/>
      <c r="AC229" s="51"/>
      <c r="AD229" s="51"/>
      <c r="AE229" s="52"/>
      <c r="AF229" s="53"/>
      <c r="AG229" s="49"/>
      <c r="AH229" s="49"/>
      <c r="AI229" s="49"/>
      <c r="AJ229" s="49"/>
      <c r="AK229" s="49"/>
      <c r="AL229" s="49"/>
      <c r="AM229" s="49"/>
      <c r="AN229" s="49"/>
      <c r="AO229" s="49"/>
    </row>
    <row r="230" spans="1:41" s="71" customFormat="1">
      <c r="A230" s="6"/>
      <c r="B230" s="25"/>
      <c r="C230" s="6"/>
      <c r="D230" s="6"/>
      <c r="E230" s="6"/>
      <c r="F230" s="6"/>
      <c r="G230" s="26"/>
      <c r="H230" s="26"/>
      <c r="I230" s="26"/>
      <c r="J230" s="6"/>
      <c r="K230" s="26"/>
      <c r="L230" s="26"/>
      <c r="M230" s="27"/>
      <c r="N230" s="27"/>
      <c r="O230" s="27"/>
      <c r="P230" s="27"/>
      <c r="Q230" s="26"/>
      <c r="R230" s="26"/>
      <c r="S230" s="26"/>
      <c r="T230" s="26"/>
      <c r="U230" s="26"/>
      <c r="V230" s="26"/>
      <c r="W230" s="26"/>
      <c r="X230" s="8"/>
      <c r="Y230" s="8"/>
      <c r="Z230" s="8"/>
      <c r="AA230" s="50"/>
      <c r="AB230" s="51"/>
      <c r="AC230" s="51"/>
      <c r="AD230" s="51"/>
      <c r="AE230" s="52"/>
      <c r="AF230" s="53"/>
      <c r="AG230" s="49"/>
      <c r="AH230" s="49"/>
      <c r="AI230" s="49"/>
      <c r="AJ230" s="49"/>
      <c r="AK230" s="49"/>
      <c r="AL230" s="49"/>
      <c r="AM230" s="49"/>
      <c r="AN230" s="49"/>
      <c r="AO230" s="49"/>
    </row>
    <row r="231" spans="1:41" s="71" customFormat="1">
      <c r="A231" s="6"/>
      <c r="B231" s="25"/>
      <c r="C231" s="6"/>
      <c r="D231" s="6"/>
      <c r="E231" s="6"/>
      <c r="F231" s="6"/>
      <c r="G231" s="26"/>
      <c r="H231" s="26"/>
      <c r="I231" s="26"/>
      <c r="J231" s="6"/>
      <c r="K231" s="26"/>
      <c r="L231" s="26"/>
      <c r="M231" s="27"/>
      <c r="N231" s="27"/>
      <c r="O231" s="27"/>
      <c r="P231" s="27"/>
      <c r="Q231" s="26"/>
      <c r="R231" s="26"/>
      <c r="S231" s="26"/>
      <c r="T231" s="26"/>
      <c r="U231" s="26"/>
      <c r="V231" s="26"/>
      <c r="W231" s="26"/>
      <c r="X231" s="8"/>
      <c r="Y231" s="8"/>
      <c r="Z231" s="8"/>
      <c r="AA231" s="50"/>
      <c r="AB231" s="51"/>
      <c r="AC231" s="51"/>
      <c r="AD231" s="51"/>
      <c r="AE231" s="52"/>
      <c r="AF231" s="53"/>
      <c r="AG231" s="49"/>
      <c r="AH231" s="49"/>
      <c r="AI231" s="49"/>
      <c r="AJ231" s="49"/>
      <c r="AK231" s="49"/>
      <c r="AL231" s="49"/>
      <c r="AM231" s="49"/>
      <c r="AN231" s="49"/>
      <c r="AO231" s="49"/>
    </row>
    <row r="232" spans="1:41" s="71" customFormat="1">
      <c r="A232" s="6"/>
      <c r="B232" s="25"/>
      <c r="C232" s="6"/>
      <c r="D232" s="6"/>
      <c r="E232" s="6"/>
      <c r="F232" s="6"/>
      <c r="G232" s="26"/>
      <c r="H232" s="26"/>
      <c r="I232" s="26"/>
      <c r="J232" s="6"/>
      <c r="K232" s="26"/>
      <c r="L232" s="26"/>
      <c r="M232" s="27"/>
      <c r="N232" s="27"/>
      <c r="O232" s="27"/>
      <c r="P232" s="27"/>
      <c r="Q232" s="26"/>
      <c r="R232" s="26"/>
      <c r="S232" s="26"/>
      <c r="T232" s="26"/>
      <c r="U232" s="26"/>
      <c r="V232" s="26"/>
      <c r="W232" s="26"/>
      <c r="X232" s="8"/>
      <c r="Y232" s="8"/>
      <c r="Z232" s="8"/>
      <c r="AA232" s="50"/>
      <c r="AB232" s="51"/>
      <c r="AC232" s="51"/>
      <c r="AD232" s="51"/>
      <c r="AE232" s="52"/>
      <c r="AF232" s="53"/>
      <c r="AG232" s="49"/>
      <c r="AH232" s="49"/>
      <c r="AI232" s="49"/>
      <c r="AJ232" s="49"/>
      <c r="AK232" s="49"/>
      <c r="AL232" s="49"/>
      <c r="AM232" s="49"/>
      <c r="AN232" s="49"/>
      <c r="AO232" s="49"/>
    </row>
    <row r="233" spans="1:41" s="71" customFormat="1">
      <c r="A233" s="6"/>
      <c r="B233" s="25"/>
      <c r="C233" s="6"/>
      <c r="D233" s="6"/>
      <c r="E233" s="6"/>
      <c r="F233" s="6"/>
      <c r="G233" s="26"/>
      <c r="H233" s="26"/>
      <c r="I233" s="26"/>
      <c r="J233" s="6"/>
      <c r="K233" s="26"/>
      <c r="L233" s="26"/>
      <c r="M233" s="27"/>
      <c r="N233" s="27"/>
      <c r="O233" s="27"/>
      <c r="P233" s="27"/>
      <c r="Q233" s="26"/>
      <c r="R233" s="26"/>
      <c r="S233" s="26"/>
      <c r="T233" s="26"/>
      <c r="U233" s="26"/>
      <c r="V233" s="26"/>
      <c r="W233" s="26"/>
      <c r="X233" s="8"/>
      <c r="Y233" s="8"/>
      <c r="Z233" s="8"/>
      <c r="AA233" s="50"/>
      <c r="AB233" s="51"/>
      <c r="AC233" s="51"/>
      <c r="AD233" s="51"/>
      <c r="AE233" s="52"/>
      <c r="AF233" s="53"/>
      <c r="AG233" s="49"/>
      <c r="AH233" s="49"/>
      <c r="AI233" s="49"/>
      <c r="AJ233" s="49"/>
      <c r="AK233" s="49"/>
      <c r="AL233" s="49"/>
      <c r="AM233" s="49"/>
      <c r="AN233" s="49"/>
      <c r="AO233" s="49"/>
    </row>
    <row r="234" spans="1:41" s="71" customFormat="1">
      <c r="A234" s="6"/>
      <c r="B234" s="25"/>
      <c r="C234" s="6"/>
      <c r="D234" s="6"/>
      <c r="E234" s="6"/>
      <c r="F234" s="6"/>
      <c r="G234" s="26"/>
      <c r="H234" s="26"/>
      <c r="I234" s="26"/>
      <c r="J234" s="6"/>
      <c r="K234" s="26"/>
      <c r="L234" s="26"/>
      <c r="M234" s="27"/>
      <c r="N234" s="27"/>
      <c r="O234" s="27"/>
      <c r="P234" s="27"/>
      <c r="Q234" s="26"/>
      <c r="R234" s="26"/>
      <c r="S234" s="26"/>
      <c r="T234" s="26"/>
      <c r="U234" s="26"/>
      <c r="V234" s="26"/>
      <c r="W234" s="26"/>
      <c r="X234" s="8"/>
      <c r="Y234" s="8"/>
      <c r="Z234" s="8"/>
      <c r="AA234" s="50"/>
      <c r="AB234" s="51"/>
      <c r="AC234" s="51"/>
      <c r="AD234" s="51"/>
      <c r="AE234" s="52"/>
      <c r="AF234" s="53"/>
      <c r="AG234" s="49"/>
      <c r="AH234" s="49"/>
      <c r="AI234" s="49"/>
      <c r="AJ234" s="49"/>
      <c r="AK234" s="49"/>
      <c r="AL234" s="49"/>
      <c r="AM234" s="49"/>
      <c r="AN234" s="49"/>
      <c r="AO234" s="49"/>
    </row>
    <row r="235" spans="1:41" s="71" customFormat="1">
      <c r="A235" s="6"/>
      <c r="B235" s="25"/>
      <c r="C235" s="6"/>
      <c r="D235" s="6"/>
      <c r="E235" s="6"/>
      <c r="F235" s="6"/>
      <c r="G235" s="26"/>
      <c r="H235" s="26"/>
      <c r="I235" s="26"/>
      <c r="J235" s="6"/>
      <c r="K235" s="26"/>
      <c r="L235" s="26"/>
      <c r="M235" s="27"/>
      <c r="N235" s="27"/>
      <c r="O235" s="27"/>
      <c r="P235" s="27"/>
      <c r="Q235" s="26"/>
      <c r="R235" s="26"/>
      <c r="S235" s="26"/>
      <c r="T235" s="26"/>
      <c r="U235" s="26"/>
      <c r="V235" s="26"/>
      <c r="W235" s="26"/>
      <c r="X235" s="8"/>
      <c r="Y235" s="8"/>
      <c r="Z235" s="8"/>
      <c r="AA235" s="50"/>
      <c r="AB235" s="51"/>
      <c r="AC235" s="51"/>
      <c r="AD235" s="51"/>
      <c r="AE235" s="52"/>
      <c r="AF235" s="53"/>
      <c r="AG235" s="49"/>
      <c r="AH235" s="49"/>
      <c r="AI235" s="49"/>
      <c r="AJ235" s="49"/>
      <c r="AK235" s="49"/>
      <c r="AL235" s="49"/>
      <c r="AM235" s="49"/>
      <c r="AN235" s="49"/>
      <c r="AO235" s="49"/>
    </row>
    <row r="236" spans="1:41" s="71" customFormat="1">
      <c r="A236" s="6"/>
      <c r="B236" s="25"/>
      <c r="C236" s="6"/>
      <c r="D236" s="6"/>
      <c r="E236" s="6"/>
      <c r="F236" s="6"/>
      <c r="G236" s="26"/>
      <c r="H236" s="26"/>
      <c r="I236" s="26"/>
      <c r="J236" s="6"/>
      <c r="K236" s="26"/>
      <c r="L236" s="26"/>
      <c r="M236" s="27"/>
      <c r="N236" s="27"/>
      <c r="O236" s="27"/>
      <c r="P236" s="27"/>
      <c r="Q236" s="26"/>
      <c r="R236" s="26"/>
      <c r="S236" s="26"/>
      <c r="T236" s="26"/>
      <c r="U236" s="26"/>
      <c r="V236" s="26"/>
      <c r="W236" s="26"/>
      <c r="X236" s="8"/>
      <c r="Y236" s="8"/>
      <c r="Z236" s="8"/>
      <c r="AA236" s="50"/>
      <c r="AB236" s="51"/>
      <c r="AC236" s="51"/>
      <c r="AD236" s="51"/>
      <c r="AE236" s="52"/>
      <c r="AF236" s="53"/>
      <c r="AG236" s="49"/>
      <c r="AH236" s="49"/>
      <c r="AI236" s="49"/>
      <c r="AJ236" s="49"/>
      <c r="AK236" s="49"/>
      <c r="AL236" s="49"/>
      <c r="AM236" s="49"/>
      <c r="AN236" s="49"/>
      <c r="AO236" s="49"/>
    </row>
    <row r="237" spans="1:41" s="71" customFormat="1">
      <c r="A237" s="6"/>
      <c r="B237" s="25"/>
      <c r="C237" s="6"/>
      <c r="D237" s="6"/>
      <c r="E237" s="6"/>
      <c r="F237" s="6"/>
      <c r="G237" s="26"/>
      <c r="H237" s="26"/>
      <c r="I237" s="26"/>
      <c r="J237" s="6"/>
      <c r="K237" s="26"/>
      <c r="L237" s="26"/>
      <c r="M237" s="27"/>
      <c r="N237" s="27"/>
      <c r="O237" s="27"/>
      <c r="P237" s="27"/>
      <c r="Q237" s="26"/>
      <c r="R237" s="26"/>
      <c r="S237" s="26"/>
      <c r="T237" s="26"/>
      <c r="U237" s="26"/>
      <c r="V237" s="26"/>
      <c r="W237" s="26"/>
      <c r="X237" s="8"/>
      <c r="Y237" s="8"/>
      <c r="Z237" s="8"/>
      <c r="AA237" s="50"/>
      <c r="AB237" s="51"/>
      <c r="AC237" s="51"/>
      <c r="AD237" s="51"/>
      <c r="AE237" s="52"/>
      <c r="AF237" s="53"/>
      <c r="AG237" s="49"/>
      <c r="AH237" s="49"/>
      <c r="AI237" s="49"/>
      <c r="AJ237" s="49"/>
      <c r="AK237" s="49"/>
      <c r="AL237" s="49"/>
      <c r="AM237" s="49"/>
      <c r="AN237" s="49"/>
      <c r="AO237" s="49"/>
    </row>
    <row r="238" spans="1:41" s="71" customFormat="1">
      <c r="A238" s="6"/>
      <c r="B238" s="25"/>
      <c r="C238" s="6"/>
      <c r="D238" s="6"/>
      <c r="E238" s="6"/>
      <c r="F238" s="6"/>
      <c r="G238" s="26"/>
      <c r="H238" s="26"/>
      <c r="I238" s="26"/>
      <c r="J238" s="6"/>
      <c r="K238" s="26"/>
      <c r="L238" s="26"/>
      <c r="M238" s="27"/>
      <c r="N238" s="27"/>
      <c r="O238" s="27"/>
      <c r="P238" s="27"/>
      <c r="Q238" s="26"/>
      <c r="R238" s="26"/>
      <c r="S238" s="26"/>
      <c r="T238" s="26"/>
      <c r="U238" s="26"/>
      <c r="V238" s="26"/>
      <c r="W238" s="26"/>
      <c r="X238" s="8"/>
      <c r="Y238" s="8"/>
      <c r="Z238" s="8"/>
      <c r="AA238" s="50"/>
      <c r="AB238" s="51"/>
      <c r="AC238" s="51"/>
      <c r="AD238" s="51"/>
      <c r="AE238" s="52"/>
      <c r="AF238" s="53"/>
      <c r="AG238" s="49"/>
      <c r="AH238" s="49"/>
      <c r="AI238" s="49"/>
      <c r="AJ238" s="49"/>
      <c r="AK238" s="49"/>
      <c r="AL238" s="49"/>
      <c r="AM238" s="49"/>
      <c r="AN238" s="49"/>
      <c r="AO238" s="49"/>
    </row>
    <row r="239" spans="1:41" s="71" customFormat="1">
      <c r="A239" s="6"/>
      <c r="B239" s="25"/>
      <c r="C239" s="6"/>
      <c r="D239" s="6"/>
      <c r="E239" s="6"/>
      <c r="F239" s="6"/>
      <c r="G239" s="26"/>
      <c r="H239" s="26"/>
      <c r="I239" s="26"/>
      <c r="J239" s="6"/>
      <c r="K239" s="26"/>
      <c r="L239" s="26"/>
      <c r="M239" s="27"/>
      <c r="N239" s="27"/>
      <c r="O239" s="27"/>
      <c r="P239" s="27"/>
      <c r="Q239" s="26"/>
      <c r="R239" s="26"/>
      <c r="S239" s="26"/>
      <c r="T239" s="26"/>
      <c r="U239" s="26"/>
      <c r="V239" s="26"/>
      <c r="W239" s="26"/>
      <c r="X239" s="8"/>
      <c r="Y239" s="8"/>
      <c r="Z239" s="8"/>
      <c r="AA239" s="50"/>
      <c r="AB239" s="51"/>
      <c r="AC239" s="51"/>
      <c r="AD239" s="51"/>
      <c r="AE239" s="52"/>
      <c r="AF239" s="53"/>
      <c r="AG239" s="49"/>
      <c r="AH239" s="49"/>
      <c r="AI239" s="49"/>
      <c r="AJ239" s="49"/>
      <c r="AK239" s="49"/>
      <c r="AL239" s="49"/>
      <c r="AM239" s="49"/>
      <c r="AN239" s="49"/>
      <c r="AO239" s="49"/>
    </row>
    <row r="240" spans="1:41" s="71" customFormat="1">
      <c r="A240" s="6"/>
      <c r="B240" s="25"/>
      <c r="C240" s="6"/>
      <c r="D240" s="6"/>
      <c r="E240" s="6"/>
      <c r="F240" s="6"/>
      <c r="G240" s="26"/>
      <c r="H240" s="26"/>
      <c r="I240" s="26"/>
      <c r="J240" s="6"/>
      <c r="K240" s="26"/>
      <c r="L240" s="26"/>
      <c r="M240" s="27"/>
      <c r="N240" s="27"/>
      <c r="O240" s="27"/>
      <c r="P240" s="27"/>
      <c r="Q240" s="26"/>
      <c r="R240" s="26"/>
      <c r="S240" s="26"/>
      <c r="T240" s="26"/>
      <c r="U240" s="26"/>
      <c r="V240" s="26"/>
      <c r="W240" s="26"/>
      <c r="X240" s="8"/>
      <c r="Y240" s="8"/>
      <c r="Z240" s="8"/>
      <c r="AA240" s="50"/>
      <c r="AB240" s="51"/>
      <c r="AC240" s="51"/>
      <c r="AD240" s="51"/>
      <c r="AE240" s="52"/>
      <c r="AF240" s="53"/>
      <c r="AG240" s="49"/>
      <c r="AH240" s="49"/>
      <c r="AI240" s="49"/>
      <c r="AJ240" s="49"/>
      <c r="AK240" s="49"/>
      <c r="AL240" s="49"/>
      <c r="AM240" s="49"/>
      <c r="AN240" s="49"/>
      <c r="AO240" s="49"/>
    </row>
    <row r="241" spans="1:41" s="71" customFormat="1">
      <c r="A241" s="6"/>
      <c r="B241" s="25"/>
      <c r="C241" s="6"/>
      <c r="D241" s="6"/>
      <c r="E241" s="6"/>
      <c r="F241" s="6"/>
      <c r="G241" s="26"/>
      <c r="H241" s="26"/>
      <c r="I241" s="26"/>
      <c r="J241" s="6"/>
      <c r="K241" s="26"/>
      <c r="L241" s="26"/>
      <c r="M241" s="27"/>
      <c r="N241" s="27"/>
      <c r="O241" s="27"/>
      <c r="P241" s="27"/>
      <c r="Q241" s="26"/>
      <c r="R241" s="26"/>
      <c r="S241" s="26"/>
      <c r="T241" s="26"/>
      <c r="U241" s="26"/>
      <c r="V241" s="26"/>
      <c r="W241" s="26"/>
      <c r="X241" s="8"/>
      <c r="Y241" s="8"/>
      <c r="Z241" s="8"/>
      <c r="AA241" s="50"/>
      <c r="AB241" s="51"/>
      <c r="AC241" s="51"/>
      <c r="AD241" s="51"/>
      <c r="AE241" s="52"/>
      <c r="AF241" s="53"/>
      <c r="AG241" s="49"/>
      <c r="AH241" s="49"/>
      <c r="AI241" s="49"/>
      <c r="AJ241" s="49"/>
      <c r="AK241" s="49"/>
      <c r="AL241" s="49"/>
      <c r="AM241" s="49"/>
      <c r="AN241" s="49"/>
      <c r="AO241" s="49"/>
    </row>
    <row r="242" spans="1:41" s="71" customFormat="1">
      <c r="A242" s="6"/>
      <c r="B242" s="25"/>
      <c r="C242" s="6"/>
      <c r="D242" s="6"/>
      <c r="E242" s="6"/>
      <c r="F242" s="6"/>
      <c r="G242" s="26"/>
      <c r="H242" s="26"/>
      <c r="I242" s="26"/>
      <c r="J242" s="6"/>
      <c r="K242" s="26"/>
      <c r="L242" s="26"/>
      <c r="M242" s="27"/>
      <c r="N242" s="27"/>
      <c r="O242" s="27"/>
      <c r="P242" s="27"/>
      <c r="Q242" s="26"/>
      <c r="R242" s="26"/>
      <c r="S242" s="26"/>
      <c r="T242" s="26"/>
      <c r="U242" s="26"/>
      <c r="V242" s="26"/>
      <c r="W242" s="26"/>
      <c r="X242" s="8"/>
      <c r="Y242" s="8"/>
      <c r="Z242" s="8"/>
      <c r="AA242" s="50"/>
      <c r="AB242" s="51"/>
      <c r="AC242" s="51"/>
      <c r="AD242" s="51"/>
      <c r="AE242" s="52"/>
      <c r="AF242" s="53"/>
      <c r="AG242" s="49"/>
      <c r="AH242" s="49"/>
      <c r="AI242" s="49"/>
      <c r="AJ242" s="49"/>
      <c r="AK242" s="49"/>
      <c r="AL242" s="49"/>
      <c r="AM242" s="49"/>
      <c r="AN242" s="49"/>
      <c r="AO242" s="49"/>
    </row>
    <row r="243" spans="1:41" s="71" customFormat="1">
      <c r="A243" s="6"/>
      <c r="B243" s="25"/>
      <c r="C243" s="6"/>
      <c r="D243" s="6"/>
      <c r="E243" s="6"/>
      <c r="F243" s="6"/>
      <c r="G243" s="26"/>
      <c r="H243" s="26"/>
      <c r="I243" s="26"/>
      <c r="J243" s="6"/>
      <c r="K243" s="26"/>
      <c r="L243" s="26"/>
      <c r="M243" s="27"/>
      <c r="N243" s="27"/>
      <c r="O243" s="27"/>
      <c r="P243" s="27"/>
      <c r="Q243" s="26"/>
      <c r="R243" s="26"/>
      <c r="S243" s="26"/>
      <c r="T243" s="26"/>
      <c r="U243" s="26"/>
      <c r="V243" s="26"/>
      <c r="W243" s="26"/>
      <c r="X243" s="8"/>
      <c r="Y243" s="8"/>
      <c r="Z243" s="8"/>
      <c r="AA243" s="50"/>
      <c r="AB243" s="51"/>
      <c r="AC243" s="51"/>
      <c r="AD243" s="51"/>
      <c r="AE243" s="52"/>
      <c r="AF243" s="53"/>
      <c r="AG243" s="49"/>
      <c r="AH243" s="49"/>
      <c r="AI243" s="49"/>
      <c r="AJ243" s="49"/>
      <c r="AK243" s="49"/>
      <c r="AL243" s="49"/>
      <c r="AM243" s="49"/>
      <c r="AN243" s="49"/>
      <c r="AO243" s="49"/>
    </row>
    <row r="244" spans="1:41" s="71" customFormat="1">
      <c r="A244" s="6"/>
      <c r="B244" s="25"/>
      <c r="C244" s="6"/>
      <c r="D244" s="6"/>
      <c r="E244" s="6"/>
      <c r="F244" s="6"/>
      <c r="G244" s="26"/>
      <c r="H244" s="26"/>
      <c r="I244" s="26"/>
      <c r="J244" s="6"/>
      <c r="K244" s="26"/>
      <c r="L244" s="26"/>
      <c r="M244" s="27"/>
      <c r="N244" s="27"/>
      <c r="O244" s="27"/>
      <c r="P244" s="27"/>
      <c r="Q244" s="26"/>
      <c r="R244" s="26"/>
      <c r="S244" s="26"/>
      <c r="T244" s="26"/>
      <c r="U244" s="26"/>
      <c r="V244" s="26"/>
      <c r="W244" s="26"/>
      <c r="X244" s="8"/>
      <c r="Y244" s="8"/>
      <c r="Z244" s="8"/>
      <c r="AA244" s="50"/>
      <c r="AB244" s="51"/>
      <c r="AC244" s="51"/>
      <c r="AD244" s="51"/>
      <c r="AE244" s="52"/>
      <c r="AF244" s="53"/>
      <c r="AG244" s="49"/>
      <c r="AH244" s="49"/>
      <c r="AI244" s="49"/>
      <c r="AJ244" s="49"/>
      <c r="AK244" s="49"/>
      <c r="AL244" s="49"/>
      <c r="AM244" s="49"/>
      <c r="AN244" s="49"/>
      <c r="AO244" s="49"/>
    </row>
    <row r="245" spans="1:41" s="71" customFormat="1">
      <c r="A245" s="6"/>
      <c r="B245" s="25"/>
      <c r="C245" s="6"/>
      <c r="D245" s="6"/>
      <c r="E245" s="6"/>
      <c r="F245" s="6"/>
      <c r="G245" s="26"/>
      <c r="H245" s="26"/>
      <c r="I245" s="26"/>
      <c r="J245" s="6"/>
      <c r="K245" s="26"/>
      <c r="L245" s="26"/>
      <c r="M245" s="27"/>
      <c r="N245" s="27"/>
      <c r="O245" s="27"/>
      <c r="P245" s="27"/>
      <c r="Q245" s="26"/>
      <c r="R245" s="26"/>
      <c r="S245" s="26"/>
      <c r="T245" s="26"/>
      <c r="U245" s="26"/>
      <c r="V245" s="26"/>
      <c r="W245" s="26"/>
      <c r="X245" s="8"/>
      <c r="Y245" s="8"/>
      <c r="Z245" s="8"/>
      <c r="AA245" s="50"/>
      <c r="AB245" s="51"/>
      <c r="AC245" s="51"/>
      <c r="AD245" s="51"/>
      <c r="AE245" s="52"/>
      <c r="AF245" s="53"/>
      <c r="AG245" s="49"/>
      <c r="AH245" s="49"/>
      <c r="AI245" s="49"/>
      <c r="AJ245" s="49"/>
      <c r="AK245" s="49"/>
      <c r="AL245" s="49"/>
      <c r="AM245" s="49"/>
      <c r="AN245" s="49"/>
      <c r="AO245" s="49"/>
    </row>
    <row r="246" spans="1:41" s="71" customFormat="1">
      <c r="A246" s="6"/>
      <c r="B246" s="25"/>
      <c r="C246" s="6"/>
      <c r="D246" s="6"/>
      <c r="E246" s="6"/>
      <c r="F246" s="6"/>
      <c r="G246" s="26"/>
      <c r="H246" s="26"/>
      <c r="I246" s="26"/>
      <c r="J246" s="6"/>
      <c r="K246" s="26"/>
      <c r="L246" s="26"/>
      <c r="M246" s="27"/>
      <c r="N246" s="27"/>
      <c r="O246" s="27"/>
      <c r="P246" s="27"/>
      <c r="Q246" s="26"/>
      <c r="R246" s="26"/>
      <c r="S246" s="26"/>
      <c r="T246" s="26"/>
      <c r="U246" s="26"/>
      <c r="V246" s="26"/>
      <c r="W246" s="26"/>
      <c r="X246" s="8"/>
      <c r="Y246" s="8"/>
      <c r="Z246" s="8"/>
      <c r="AA246" s="50"/>
      <c r="AB246" s="51"/>
      <c r="AC246" s="51"/>
      <c r="AD246" s="51"/>
      <c r="AE246" s="52"/>
      <c r="AF246" s="53"/>
      <c r="AG246" s="49"/>
      <c r="AH246" s="49"/>
      <c r="AI246" s="49"/>
      <c r="AJ246" s="49"/>
      <c r="AK246" s="49"/>
      <c r="AL246" s="49"/>
      <c r="AM246" s="49"/>
      <c r="AN246" s="49"/>
      <c r="AO246" s="49"/>
    </row>
    <row r="247" spans="1:41" s="71" customFormat="1">
      <c r="A247" s="6"/>
      <c r="B247" s="25"/>
      <c r="C247" s="6"/>
      <c r="D247" s="6"/>
      <c r="E247" s="6"/>
      <c r="F247" s="6"/>
      <c r="G247" s="26"/>
      <c r="H247" s="26"/>
      <c r="I247" s="26"/>
      <c r="J247" s="6"/>
      <c r="K247" s="26"/>
      <c r="L247" s="26"/>
      <c r="M247" s="27"/>
      <c r="N247" s="27"/>
      <c r="O247" s="27"/>
      <c r="P247" s="27"/>
      <c r="Q247" s="26"/>
      <c r="R247" s="26"/>
      <c r="S247" s="26"/>
      <c r="T247" s="26"/>
      <c r="U247" s="26"/>
      <c r="V247" s="26"/>
      <c r="W247" s="26"/>
      <c r="X247" s="8"/>
      <c r="Y247" s="8"/>
      <c r="Z247" s="8"/>
      <c r="AA247" s="50"/>
      <c r="AB247" s="51"/>
      <c r="AC247" s="51"/>
      <c r="AD247" s="51"/>
      <c r="AE247" s="52"/>
      <c r="AF247" s="53"/>
      <c r="AG247" s="49"/>
      <c r="AH247" s="49"/>
      <c r="AI247" s="49"/>
      <c r="AJ247" s="49"/>
      <c r="AK247" s="49"/>
      <c r="AL247" s="49"/>
      <c r="AM247" s="49"/>
      <c r="AN247" s="49"/>
      <c r="AO247" s="49"/>
    </row>
    <row r="248" spans="1:41" s="71" customFormat="1">
      <c r="A248" s="6"/>
      <c r="B248" s="25"/>
      <c r="C248" s="6"/>
      <c r="D248" s="6"/>
      <c r="E248" s="6"/>
      <c r="F248" s="6"/>
      <c r="G248" s="26"/>
      <c r="H248" s="26"/>
      <c r="I248" s="26"/>
      <c r="J248" s="6"/>
      <c r="K248" s="26"/>
      <c r="L248" s="26"/>
      <c r="M248" s="27"/>
      <c r="N248" s="27"/>
      <c r="O248" s="27"/>
      <c r="P248" s="27"/>
      <c r="Q248" s="26"/>
      <c r="R248" s="26"/>
      <c r="S248" s="26"/>
      <c r="T248" s="26"/>
      <c r="U248" s="26"/>
      <c r="V248" s="26"/>
      <c r="W248" s="26"/>
      <c r="X248" s="8"/>
      <c r="Y248" s="8"/>
      <c r="Z248" s="8"/>
      <c r="AA248" s="50"/>
      <c r="AB248" s="51"/>
      <c r="AC248" s="51"/>
      <c r="AD248" s="51"/>
      <c r="AE248" s="52"/>
      <c r="AF248" s="53"/>
      <c r="AG248" s="49"/>
      <c r="AH248" s="49"/>
      <c r="AI248" s="49"/>
      <c r="AJ248" s="49"/>
      <c r="AK248" s="49"/>
      <c r="AL248" s="49"/>
      <c r="AM248" s="49"/>
      <c r="AN248" s="49"/>
      <c r="AO248" s="49"/>
    </row>
    <row r="249" spans="1:41" s="71" customFormat="1">
      <c r="A249" s="6"/>
      <c r="B249" s="25"/>
      <c r="C249" s="6"/>
      <c r="D249" s="6"/>
      <c r="E249" s="6"/>
      <c r="F249" s="6"/>
      <c r="G249" s="26"/>
      <c r="H249" s="26"/>
      <c r="I249" s="26"/>
      <c r="J249" s="6"/>
      <c r="K249" s="26"/>
      <c r="L249" s="26"/>
      <c r="M249" s="27"/>
      <c r="N249" s="27"/>
      <c r="O249" s="27"/>
      <c r="P249" s="27"/>
      <c r="Q249" s="26"/>
      <c r="R249" s="26"/>
      <c r="S249" s="26"/>
      <c r="T249" s="26"/>
      <c r="U249" s="26"/>
      <c r="V249" s="26"/>
      <c r="W249" s="26"/>
      <c r="X249" s="8"/>
      <c r="Y249" s="8"/>
      <c r="Z249" s="8"/>
      <c r="AA249" s="50"/>
      <c r="AB249" s="51"/>
      <c r="AC249" s="51"/>
      <c r="AD249" s="51"/>
      <c r="AE249" s="52"/>
      <c r="AF249" s="53"/>
      <c r="AG249" s="49"/>
      <c r="AH249" s="49"/>
      <c r="AI249" s="49"/>
      <c r="AJ249" s="49"/>
      <c r="AK249" s="49"/>
      <c r="AL249" s="49"/>
      <c r="AM249" s="49"/>
      <c r="AN249" s="49"/>
      <c r="AO249" s="49"/>
    </row>
    <row r="250" spans="1:41" s="71" customFormat="1">
      <c r="A250" s="6"/>
      <c r="B250" s="25"/>
      <c r="C250" s="6"/>
      <c r="D250" s="6"/>
      <c r="E250" s="6"/>
      <c r="F250" s="6"/>
      <c r="G250" s="26"/>
      <c r="H250" s="26"/>
      <c r="I250" s="26"/>
      <c r="J250" s="6"/>
      <c r="K250" s="26"/>
      <c r="L250" s="26"/>
      <c r="M250" s="27"/>
      <c r="N250" s="27"/>
      <c r="O250" s="27"/>
      <c r="P250" s="27"/>
      <c r="Q250" s="26"/>
      <c r="R250" s="26"/>
      <c r="S250" s="26"/>
      <c r="T250" s="26"/>
      <c r="U250" s="26"/>
      <c r="V250" s="26"/>
      <c r="W250" s="26"/>
      <c r="X250" s="8"/>
      <c r="Y250" s="8"/>
      <c r="Z250" s="8"/>
      <c r="AA250" s="50"/>
      <c r="AB250" s="51"/>
      <c r="AC250" s="51"/>
      <c r="AD250" s="51"/>
      <c r="AE250" s="52"/>
      <c r="AF250" s="53"/>
      <c r="AG250" s="49"/>
      <c r="AH250" s="49"/>
      <c r="AI250" s="49"/>
      <c r="AJ250" s="49"/>
      <c r="AK250" s="49"/>
      <c r="AL250" s="49"/>
      <c r="AM250" s="49"/>
      <c r="AN250" s="49"/>
      <c r="AO250" s="49"/>
    </row>
    <row r="251" spans="1:41" s="71" customFormat="1">
      <c r="A251" s="6"/>
      <c r="B251" s="25"/>
      <c r="C251" s="6"/>
      <c r="D251" s="6"/>
      <c r="E251" s="6"/>
      <c r="F251" s="6"/>
      <c r="G251" s="26"/>
      <c r="H251" s="26"/>
      <c r="I251" s="26"/>
      <c r="J251" s="6"/>
      <c r="K251" s="26"/>
      <c r="L251" s="26"/>
      <c r="M251" s="27"/>
      <c r="N251" s="27"/>
      <c r="O251" s="27"/>
      <c r="P251" s="27"/>
      <c r="Q251" s="26"/>
      <c r="R251" s="26"/>
      <c r="S251" s="26"/>
      <c r="T251" s="26"/>
      <c r="U251" s="26"/>
      <c r="V251" s="26"/>
      <c r="W251" s="26"/>
      <c r="X251" s="8"/>
      <c r="Y251" s="8"/>
      <c r="Z251" s="8"/>
      <c r="AA251" s="50"/>
      <c r="AB251" s="51"/>
      <c r="AC251" s="51"/>
      <c r="AD251" s="51"/>
      <c r="AE251" s="52"/>
      <c r="AF251" s="53"/>
      <c r="AG251" s="49"/>
      <c r="AH251" s="49"/>
      <c r="AI251" s="49"/>
      <c r="AJ251" s="49"/>
      <c r="AK251" s="49"/>
      <c r="AL251" s="49"/>
      <c r="AM251" s="49"/>
      <c r="AN251" s="49"/>
      <c r="AO251" s="49"/>
    </row>
    <row r="252" spans="1:41" s="71" customFormat="1">
      <c r="A252" s="6"/>
      <c r="B252" s="25"/>
      <c r="C252" s="6"/>
      <c r="D252" s="6"/>
      <c r="E252" s="6"/>
      <c r="F252" s="6"/>
      <c r="G252" s="26"/>
      <c r="H252" s="26"/>
      <c r="I252" s="26"/>
      <c r="J252" s="6"/>
      <c r="K252" s="26"/>
      <c r="L252" s="26"/>
      <c r="M252" s="27"/>
      <c r="N252" s="27"/>
      <c r="O252" s="27"/>
      <c r="P252" s="27"/>
      <c r="Q252" s="26"/>
      <c r="R252" s="26"/>
      <c r="S252" s="26"/>
      <c r="T252" s="26"/>
      <c r="U252" s="26"/>
      <c r="V252" s="26"/>
      <c r="W252" s="26"/>
      <c r="X252" s="8"/>
      <c r="Y252" s="8"/>
      <c r="Z252" s="8"/>
      <c r="AA252" s="50"/>
      <c r="AB252" s="51"/>
      <c r="AC252" s="51"/>
      <c r="AD252" s="51"/>
      <c r="AE252" s="52"/>
      <c r="AF252" s="53"/>
      <c r="AG252" s="49"/>
      <c r="AH252" s="49"/>
      <c r="AI252" s="49"/>
      <c r="AJ252" s="49"/>
      <c r="AK252" s="49"/>
      <c r="AL252" s="49"/>
      <c r="AM252" s="49"/>
      <c r="AN252" s="49"/>
      <c r="AO252" s="49"/>
    </row>
    <row r="253" spans="1:41" s="71" customFormat="1">
      <c r="A253" s="6"/>
      <c r="B253" s="25"/>
      <c r="C253" s="6"/>
      <c r="D253" s="6"/>
      <c r="E253" s="6"/>
      <c r="F253" s="6"/>
      <c r="G253" s="26"/>
      <c r="H253" s="26"/>
      <c r="I253" s="26"/>
      <c r="J253" s="6"/>
      <c r="K253" s="26"/>
      <c r="L253" s="26"/>
      <c r="M253" s="27"/>
      <c r="N253" s="27"/>
      <c r="O253" s="27"/>
      <c r="P253" s="27"/>
      <c r="Q253" s="26"/>
      <c r="R253" s="26"/>
      <c r="S253" s="26"/>
      <c r="T253" s="26"/>
      <c r="U253" s="26"/>
      <c r="V253" s="26"/>
      <c r="W253" s="26"/>
      <c r="X253" s="8"/>
      <c r="Y253" s="8"/>
      <c r="Z253" s="8"/>
      <c r="AA253" s="50"/>
      <c r="AB253" s="51"/>
      <c r="AC253" s="51"/>
      <c r="AD253" s="51"/>
      <c r="AE253" s="52"/>
      <c r="AF253" s="53"/>
      <c r="AG253" s="49"/>
      <c r="AH253" s="49"/>
      <c r="AI253" s="49"/>
      <c r="AJ253" s="49"/>
      <c r="AK253" s="49"/>
      <c r="AL253" s="49"/>
      <c r="AM253" s="49"/>
      <c r="AN253" s="49"/>
      <c r="AO253" s="49"/>
    </row>
    <row r="254" spans="1:41" s="71" customFormat="1">
      <c r="A254" s="6"/>
      <c r="B254" s="25"/>
      <c r="C254" s="6"/>
      <c r="D254" s="6"/>
      <c r="E254" s="6"/>
      <c r="F254" s="6"/>
      <c r="G254" s="26"/>
      <c r="H254" s="26"/>
      <c r="I254" s="26"/>
      <c r="J254" s="6"/>
      <c r="K254" s="26"/>
      <c r="L254" s="26"/>
      <c r="M254" s="27"/>
      <c r="N254" s="27"/>
      <c r="O254" s="27"/>
      <c r="P254" s="27"/>
      <c r="Q254" s="26"/>
      <c r="R254" s="26"/>
      <c r="S254" s="26"/>
      <c r="T254" s="26"/>
      <c r="U254" s="26"/>
      <c r="V254" s="26"/>
      <c r="W254" s="26"/>
      <c r="X254" s="8"/>
      <c r="Y254" s="8"/>
      <c r="Z254" s="8"/>
      <c r="AA254" s="50"/>
      <c r="AB254" s="51"/>
      <c r="AC254" s="51"/>
      <c r="AD254" s="51"/>
      <c r="AE254" s="52"/>
      <c r="AF254" s="53"/>
      <c r="AG254" s="49"/>
      <c r="AH254" s="49"/>
      <c r="AI254" s="49"/>
      <c r="AJ254" s="49"/>
      <c r="AK254" s="49"/>
      <c r="AL254" s="49"/>
      <c r="AM254" s="49"/>
      <c r="AN254" s="49"/>
      <c r="AO254" s="49"/>
    </row>
    <row r="255" spans="1:41" s="71" customFormat="1">
      <c r="A255" s="6"/>
      <c r="B255" s="25"/>
      <c r="C255" s="6"/>
      <c r="D255" s="6"/>
      <c r="E255" s="6"/>
      <c r="F255" s="6"/>
      <c r="G255" s="26"/>
      <c r="H255" s="26"/>
      <c r="I255" s="26"/>
      <c r="J255" s="6"/>
      <c r="K255" s="26"/>
      <c r="L255" s="26"/>
      <c r="M255" s="27"/>
      <c r="N255" s="27"/>
      <c r="O255" s="27"/>
      <c r="P255" s="27"/>
      <c r="Q255" s="26"/>
      <c r="R255" s="26"/>
      <c r="S255" s="26"/>
      <c r="T255" s="26"/>
      <c r="U255" s="26"/>
      <c r="V255" s="26"/>
      <c r="W255" s="26"/>
      <c r="X255" s="8"/>
      <c r="Y255" s="8"/>
      <c r="Z255" s="8"/>
      <c r="AA255" s="50"/>
      <c r="AB255" s="51"/>
      <c r="AC255" s="51"/>
      <c r="AD255" s="51"/>
      <c r="AE255" s="52"/>
      <c r="AF255" s="53"/>
      <c r="AG255" s="49"/>
      <c r="AH255" s="49"/>
      <c r="AI255" s="49"/>
      <c r="AJ255" s="49"/>
      <c r="AK255" s="49"/>
      <c r="AL255" s="49"/>
      <c r="AM255" s="49"/>
      <c r="AN255" s="49"/>
      <c r="AO255" s="49"/>
    </row>
    <row r="256" spans="1:41" s="71" customFormat="1">
      <c r="A256" s="6"/>
      <c r="B256" s="25"/>
      <c r="C256" s="6"/>
      <c r="D256" s="6"/>
      <c r="E256" s="6"/>
      <c r="F256" s="6"/>
      <c r="G256" s="26"/>
      <c r="H256" s="26"/>
      <c r="I256" s="26"/>
      <c r="J256" s="6"/>
      <c r="K256" s="26"/>
      <c r="L256" s="26"/>
      <c r="M256" s="27"/>
      <c r="N256" s="27"/>
      <c r="O256" s="27"/>
      <c r="P256" s="27"/>
      <c r="Q256" s="26"/>
      <c r="R256" s="26"/>
      <c r="S256" s="26"/>
      <c r="T256" s="26"/>
      <c r="U256" s="26"/>
      <c r="V256" s="26"/>
      <c r="W256" s="26"/>
      <c r="X256" s="8"/>
      <c r="Y256" s="8"/>
      <c r="Z256" s="8"/>
      <c r="AA256" s="50"/>
      <c r="AB256" s="51"/>
      <c r="AC256" s="51"/>
      <c r="AD256" s="51"/>
      <c r="AE256" s="52"/>
      <c r="AF256" s="53"/>
      <c r="AG256" s="49"/>
      <c r="AH256" s="49"/>
      <c r="AI256" s="49"/>
      <c r="AJ256" s="49"/>
      <c r="AK256" s="49"/>
      <c r="AL256" s="49"/>
      <c r="AM256" s="49"/>
      <c r="AN256" s="49"/>
      <c r="AO256" s="49"/>
    </row>
    <row r="257" spans="1:41" s="71" customFormat="1">
      <c r="A257" s="6"/>
      <c r="B257" s="25"/>
      <c r="C257" s="6"/>
      <c r="D257" s="6"/>
      <c r="E257" s="6"/>
      <c r="F257" s="6"/>
      <c r="G257" s="26"/>
      <c r="H257" s="26"/>
      <c r="I257" s="26"/>
      <c r="J257" s="6"/>
      <c r="K257" s="26"/>
      <c r="L257" s="26"/>
      <c r="M257" s="27"/>
      <c r="N257" s="27"/>
      <c r="O257" s="27"/>
      <c r="P257" s="27"/>
      <c r="Q257" s="26"/>
      <c r="R257" s="26"/>
      <c r="S257" s="26"/>
      <c r="T257" s="26"/>
      <c r="U257" s="26"/>
      <c r="V257" s="26"/>
      <c r="W257" s="26"/>
      <c r="X257" s="8"/>
      <c r="Y257" s="8"/>
      <c r="Z257" s="8"/>
      <c r="AA257" s="50"/>
      <c r="AB257" s="51"/>
      <c r="AC257" s="51"/>
      <c r="AD257" s="51"/>
      <c r="AE257" s="52"/>
      <c r="AF257" s="53"/>
      <c r="AG257" s="49"/>
      <c r="AH257" s="49"/>
      <c r="AI257" s="49"/>
      <c r="AJ257" s="49"/>
      <c r="AK257" s="49"/>
      <c r="AL257" s="49"/>
      <c r="AM257" s="49"/>
      <c r="AN257" s="49"/>
      <c r="AO257" s="49"/>
    </row>
    <row r="258" spans="1:41" s="71" customFormat="1">
      <c r="A258" s="6"/>
      <c r="B258" s="25"/>
      <c r="C258" s="6"/>
      <c r="D258" s="6"/>
      <c r="E258" s="6"/>
      <c r="F258" s="6"/>
      <c r="G258" s="26"/>
      <c r="H258" s="26"/>
      <c r="I258" s="26"/>
      <c r="J258" s="6"/>
      <c r="K258" s="26"/>
      <c r="L258" s="26"/>
      <c r="M258" s="27"/>
      <c r="N258" s="27"/>
      <c r="O258" s="27"/>
      <c r="P258" s="27"/>
      <c r="Q258" s="26"/>
      <c r="R258" s="26"/>
      <c r="S258" s="26"/>
      <c r="T258" s="26"/>
      <c r="U258" s="26"/>
      <c r="V258" s="26"/>
      <c r="W258" s="26"/>
      <c r="X258" s="8"/>
      <c r="Y258" s="8"/>
      <c r="Z258" s="8"/>
      <c r="AA258" s="50"/>
      <c r="AB258" s="51"/>
      <c r="AC258" s="51"/>
      <c r="AD258" s="51"/>
      <c r="AE258" s="52"/>
      <c r="AF258" s="53"/>
      <c r="AG258" s="49"/>
      <c r="AH258" s="49"/>
      <c r="AI258" s="49"/>
      <c r="AJ258" s="49"/>
      <c r="AK258" s="49"/>
      <c r="AL258" s="49"/>
      <c r="AM258" s="49"/>
      <c r="AN258" s="49"/>
      <c r="AO258" s="49"/>
    </row>
    <row r="259" spans="1:41" s="71" customFormat="1">
      <c r="A259" s="6"/>
      <c r="B259" s="25"/>
      <c r="C259" s="6"/>
      <c r="D259" s="6"/>
      <c r="E259" s="6"/>
      <c r="F259" s="6"/>
      <c r="G259" s="26"/>
      <c r="H259" s="26"/>
      <c r="I259" s="26"/>
      <c r="J259" s="6"/>
      <c r="K259" s="26"/>
      <c r="L259" s="26"/>
      <c r="M259" s="27"/>
      <c r="N259" s="27"/>
      <c r="O259" s="27"/>
      <c r="P259" s="27"/>
      <c r="Q259" s="26"/>
      <c r="R259" s="26"/>
      <c r="S259" s="26"/>
      <c r="T259" s="26"/>
      <c r="U259" s="26"/>
      <c r="V259" s="26"/>
      <c r="W259" s="26"/>
      <c r="X259" s="8"/>
      <c r="Y259" s="8"/>
      <c r="Z259" s="8"/>
      <c r="AA259" s="50"/>
      <c r="AB259" s="51"/>
      <c r="AC259" s="51"/>
      <c r="AD259" s="51"/>
      <c r="AE259" s="52"/>
      <c r="AF259" s="53"/>
      <c r="AG259" s="49"/>
      <c r="AH259" s="49"/>
      <c r="AI259" s="49"/>
      <c r="AJ259" s="49"/>
      <c r="AK259" s="49"/>
      <c r="AL259" s="49"/>
      <c r="AM259" s="49"/>
      <c r="AN259" s="49"/>
      <c r="AO259" s="49"/>
    </row>
    <row r="260" spans="1:41" s="71" customFormat="1">
      <c r="A260" s="6"/>
      <c r="B260" s="25"/>
      <c r="C260" s="6"/>
      <c r="D260" s="6"/>
      <c r="E260" s="6"/>
      <c r="F260" s="6"/>
      <c r="G260" s="26"/>
      <c r="H260" s="26"/>
      <c r="I260" s="26"/>
      <c r="J260" s="6"/>
      <c r="K260" s="26"/>
      <c r="L260" s="26"/>
      <c r="M260" s="27"/>
      <c r="N260" s="27"/>
      <c r="O260" s="27"/>
      <c r="P260" s="27"/>
      <c r="Q260" s="26"/>
      <c r="R260" s="26"/>
      <c r="S260" s="26"/>
      <c r="T260" s="26"/>
      <c r="U260" s="26"/>
      <c r="V260" s="26"/>
      <c r="W260" s="26"/>
      <c r="X260" s="8"/>
      <c r="Y260" s="8"/>
      <c r="Z260" s="8"/>
      <c r="AA260" s="50"/>
      <c r="AB260" s="51"/>
      <c r="AC260" s="51"/>
      <c r="AD260" s="51"/>
      <c r="AE260" s="52"/>
      <c r="AF260" s="53"/>
      <c r="AG260" s="49"/>
      <c r="AH260" s="49"/>
      <c r="AI260" s="49"/>
      <c r="AJ260" s="49"/>
      <c r="AK260" s="49"/>
      <c r="AL260" s="49"/>
      <c r="AM260" s="49"/>
      <c r="AN260" s="49"/>
      <c r="AO260" s="49"/>
    </row>
    <row r="261" spans="1:41" s="71" customFormat="1">
      <c r="A261" s="6"/>
      <c r="B261" s="25"/>
      <c r="C261" s="6"/>
      <c r="D261" s="6"/>
      <c r="E261" s="6"/>
      <c r="F261" s="6"/>
      <c r="G261" s="26"/>
      <c r="H261" s="26"/>
      <c r="I261" s="26"/>
      <c r="J261" s="6"/>
      <c r="K261" s="26"/>
      <c r="L261" s="26"/>
      <c r="M261" s="27"/>
      <c r="N261" s="27"/>
      <c r="O261" s="27"/>
      <c r="P261" s="27"/>
      <c r="Q261" s="26"/>
      <c r="R261" s="26"/>
      <c r="S261" s="26"/>
      <c r="T261" s="26"/>
      <c r="U261" s="26"/>
      <c r="V261" s="26"/>
      <c r="W261" s="26"/>
      <c r="X261" s="8"/>
      <c r="Y261" s="8"/>
      <c r="Z261" s="8"/>
      <c r="AA261" s="50"/>
      <c r="AB261" s="51"/>
      <c r="AC261" s="51"/>
      <c r="AD261" s="51"/>
      <c r="AE261" s="52"/>
      <c r="AF261" s="53"/>
      <c r="AG261" s="49"/>
      <c r="AH261" s="49"/>
      <c r="AI261" s="49"/>
      <c r="AJ261" s="49"/>
      <c r="AK261" s="49"/>
      <c r="AL261" s="49"/>
      <c r="AM261" s="49"/>
      <c r="AN261" s="49"/>
      <c r="AO261" s="49"/>
    </row>
    <row r="262" spans="1:41" s="71" customFormat="1">
      <c r="A262" s="6"/>
      <c r="B262" s="25"/>
      <c r="C262" s="6"/>
      <c r="D262" s="6"/>
      <c r="E262" s="6"/>
      <c r="F262" s="6"/>
      <c r="G262" s="26"/>
      <c r="H262" s="26"/>
      <c r="I262" s="26"/>
      <c r="J262" s="6"/>
      <c r="K262" s="26"/>
      <c r="L262" s="26"/>
      <c r="M262" s="27"/>
      <c r="N262" s="27"/>
      <c r="O262" s="27"/>
      <c r="P262" s="27"/>
      <c r="Q262" s="26"/>
      <c r="R262" s="26"/>
      <c r="S262" s="26"/>
      <c r="T262" s="26"/>
      <c r="U262" s="26"/>
      <c r="V262" s="26"/>
      <c r="W262" s="26"/>
      <c r="X262" s="8"/>
      <c r="Y262" s="8"/>
      <c r="Z262" s="8"/>
      <c r="AA262" s="50"/>
      <c r="AB262" s="51"/>
      <c r="AC262" s="51"/>
      <c r="AD262" s="51"/>
      <c r="AE262" s="52"/>
      <c r="AF262" s="53"/>
      <c r="AG262" s="49"/>
      <c r="AH262" s="49"/>
      <c r="AI262" s="49"/>
      <c r="AJ262" s="49"/>
      <c r="AK262" s="49"/>
      <c r="AL262" s="49"/>
      <c r="AM262" s="49"/>
      <c r="AN262" s="49"/>
      <c r="AO262" s="49"/>
    </row>
    <row r="263" spans="1:41" s="71" customFormat="1">
      <c r="A263" s="6"/>
      <c r="B263" s="25"/>
      <c r="C263" s="6"/>
      <c r="D263" s="6"/>
      <c r="E263" s="6"/>
      <c r="F263" s="6"/>
      <c r="G263" s="26"/>
      <c r="H263" s="26"/>
      <c r="I263" s="26"/>
      <c r="J263" s="6"/>
      <c r="K263" s="26"/>
      <c r="L263" s="26"/>
      <c r="M263" s="27"/>
      <c r="N263" s="27"/>
      <c r="O263" s="27"/>
      <c r="P263" s="27"/>
      <c r="Q263" s="26"/>
      <c r="R263" s="26"/>
      <c r="S263" s="26"/>
      <c r="T263" s="26"/>
      <c r="U263" s="26"/>
      <c r="V263" s="26"/>
      <c r="W263" s="26"/>
      <c r="X263" s="8"/>
      <c r="Y263" s="8"/>
      <c r="Z263" s="8"/>
      <c r="AA263" s="50"/>
      <c r="AB263" s="51"/>
      <c r="AC263" s="51"/>
      <c r="AD263" s="51"/>
      <c r="AE263" s="52"/>
      <c r="AF263" s="53"/>
      <c r="AG263" s="49"/>
      <c r="AH263" s="49"/>
      <c r="AI263" s="49"/>
      <c r="AJ263" s="49"/>
      <c r="AK263" s="49"/>
      <c r="AL263" s="49"/>
      <c r="AM263" s="49"/>
      <c r="AN263" s="49"/>
      <c r="AO263" s="49"/>
    </row>
    <row r="264" spans="1:41" s="71" customFormat="1">
      <c r="A264" s="6"/>
      <c r="B264" s="25"/>
      <c r="C264" s="6"/>
      <c r="D264" s="6"/>
      <c r="E264" s="6"/>
      <c r="F264" s="6"/>
      <c r="G264" s="26"/>
      <c r="H264" s="26"/>
      <c r="I264" s="26"/>
      <c r="J264" s="6"/>
      <c r="K264" s="26"/>
      <c r="L264" s="26"/>
      <c r="M264" s="27"/>
      <c r="N264" s="27"/>
      <c r="O264" s="27"/>
      <c r="P264" s="27"/>
      <c r="Q264" s="26"/>
      <c r="R264" s="26"/>
      <c r="S264" s="26"/>
      <c r="T264" s="26"/>
      <c r="U264" s="26"/>
      <c r="V264" s="26"/>
      <c r="W264" s="26"/>
      <c r="X264" s="8"/>
      <c r="Y264" s="8"/>
      <c r="Z264" s="8"/>
      <c r="AA264" s="50"/>
      <c r="AB264" s="51"/>
      <c r="AC264" s="51"/>
      <c r="AD264" s="51"/>
      <c r="AE264" s="52"/>
      <c r="AF264" s="53"/>
      <c r="AG264" s="49"/>
      <c r="AH264" s="49"/>
      <c r="AI264" s="49"/>
      <c r="AJ264" s="49"/>
      <c r="AK264" s="49"/>
      <c r="AL264" s="49"/>
      <c r="AM264" s="49"/>
      <c r="AN264" s="49"/>
      <c r="AO264" s="49"/>
    </row>
    <row r="265" spans="1:41" s="71" customFormat="1">
      <c r="A265" s="6"/>
      <c r="B265" s="25"/>
      <c r="C265" s="6"/>
      <c r="D265" s="6"/>
      <c r="E265" s="6"/>
      <c r="F265" s="6"/>
      <c r="G265" s="26"/>
      <c r="H265" s="26"/>
      <c r="I265" s="26"/>
      <c r="J265" s="6"/>
      <c r="K265" s="26"/>
      <c r="L265" s="26"/>
      <c r="M265" s="27"/>
      <c r="N265" s="27"/>
      <c r="O265" s="27"/>
      <c r="P265" s="27"/>
      <c r="Q265" s="26"/>
      <c r="R265" s="26"/>
      <c r="S265" s="26"/>
      <c r="T265" s="26"/>
      <c r="U265" s="26"/>
      <c r="V265" s="26"/>
      <c r="W265" s="26"/>
      <c r="X265" s="8"/>
      <c r="Y265" s="8"/>
      <c r="Z265" s="8"/>
      <c r="AA265" s="50"/>
      <c r="AB265" s="51"/>
      <c r="AC265" s="51"/>
      <c r="AD265" s="51"/>
      <c r="AE265" s="52"/>
      <c r="AF265" s="53"/>
      <c r="AG265" s="49"/>
      <c r="AH265" s="49"/>
      <c r="AI265" s="49"/>
      <c r="AJ265" s="49"/>
      <c r="AK265" s="49"/>
      <c r="AL265" s="49"/>
      <c r="AM265" s="49"/>
      <c r="AN265" s="49"/>
      <c r="AO265" s="49"/>
    </row>
    <row r="266" spans="1:41" s="71" customFormat="1">
      <c r="A266" s="6"/>
      <c r="B266" s="25"/>
      <c r="C266" s="6"/>
      <c r="D266" s="6"/>
      <c r="E266" s="6"/>
      <c r="F266" s="6"/>
      <c r="G266" s="26"/>
      <c r="H266" s="26"/>
      <c r="I266" s="26"/>
      <c r="J266" s="6"/>
      <c r="K266" s="26"/>
      <c r="L266" s="26"/>
      <c r="M266" s="27"/>
      <c r="N266" s="27"/>
      <c r="O266" s="27"/>
      <c r="P266" s="27"/>
      <c r="Q266" s="26"/>
      <c r="R266" s="26"/>
      <c r="S266" s="26"/>
      <c r="T266" s="26"/>
      <c r="U266" s="26"/>
      <c r="V266" s="26"/>
      <c r="W266" s="26"/>
      <c r="X266" s="8"/>
      <c r="Y266" s="8"/>
      <c r="Z266" s="8"/>
      <c r="AA266" s="50"/>
      <c r="AB266" s="51"/>
      <c r="AC266" s="51"/>
      <c r="AD266" s="51"/>
      <c r="AE266" s="52"/>
      <c r="AF266" s="53"/>
      <c r="AG266" s="49"/>
      <c r="AH266" s="49"/>
      <c r="AI266" s="49"/>
      <c r="AJ266" s="49"/>
      <c r="AK266" s="49"/>
      <c r="AL266" s="49"/>
      <c r="AM266" s="49"/>
      <c r="AN266" s="49"/>
      <c r="AO266" s="49"/>
    </row>
    <row r="267" spans="1:41" s="71" customFormat="1">
      <c r="A267" s="6"/>
      <c r="B267" s="25"/>
      <c r="C267" s="6"/>
      <c r="D267" s="6"/>
      <c r="E267" s="6"/>
      <c r="F267" s="6"/>
      <c r="G267" s="26"/>
      <c r="H267" s="26"/>
      <c r="I267" s="26"/>
      <c r="J267" s="6"/>
      <c r="K267" s="26"/>
      <c r="L267" s="26"/>
      <c r="M267" s="27"/>
      <c r="N267" s="27"/>
      <c r="O267" s="27"/>
      <c r="P267" s="27"/>
      <c r="Q267" s="26"/>
      <c r="R267" s="26"/>
      <c r="S267" s="26"/>
      <c r="T267" s="26"/>
      <c r="U267" s="26"/>
      <c r="V267" s="26"/>
      <c r="W267" s="26"/>
      <c r="X267" s="8"/>
      <c r="Y267" s="8"/>
      <c r="Z267" s="8"/>
      <c r="AA267" s="50"/>
      <c r="AB267" s="51"/>
      <c r="AC267" s="51"/>
      <c r="AD267" s="51"/>
      <c r="AE267" s="52"/>
      <c r="AF267" s="53"/>
      <c r="AG267" s="49"/>
      <c r="AH267" s="49"/>
      <c r="AI267" s="49"/>
      <c r="AJ267" s="49"/>
      <c r="AK267" s="49"/>
      <c r="AL267" s="49"/>
      <c r="AM267" s="49"/>
      <c r="AN267" s="49"/>
      <c r="AO267" s="49"/>
    </row>
    <row r="268" spans="1:41" s="71" customFormat="1">
      <c r="A268" s="6"/>
      <c r="B268" s="25"/>
      <c r="C268" s="6"/>
      <c r="D268" s="6"/>
      <c r="E268" s="6"/>
      <c r="F268" s="6"/>
      <c r="G268" s="26"/>
      <c r="H268" s="26"/>
      <c r="I268" s="26"/>
      <c r="J268" s="6"/>
      <c r="K268" s="26"/>
      <c r="L268" s="26"/>
      <c r="M268" s="27"/>
      <c r="N268" s="27"/>
      <c r="O268" s="27"/>
      <c r="P268" s="27"/>
      <c r="Q268" s="26"/>
      <c r="R268" s="26"/>
      <c r="S268" s="26"/>
      <c r="T268" s="26"/>
      <c r="U268" s="26"/>
      <c r="V268" s="26"/>
      <c r="W268" s="26"/>
      <c r="X268" s="8"/>
      <c r="Y268" s="8"/>
      <c r="Z268" s="8"/>
      <c r="AA268" s="50"/>
      <c r="AB268" s="51"/>
      <c r="AC268" s="51"/>
      <c r="AD268" s="51"/>
      <c r="AE268" s="52"/>
      <c r="AF268" s="53"/>
      <c r="AG268" s="49"/>
      <c r="AH268" s="49"/>
      <c r="AI268" s="49"/>
      <c r="AJ268" s="49"/>
      <c r="AK268" s="49"/>
      <c r="AL268" s="49"/>
      <c r="AM268" s="49"/>
      <c r="AN268" s="49"/>
      <c r="AO268" s="49"/>
    </row>
    <row r="269" spans="1:41" s="71" customFormat="1">
      <c r="A269" s="6"/>
      <c r="B269" s="25"/>
      <c r="C269" s="6"/>
      <c r="D269" s="6"/>
      <c r="E269" s="6"/>
      <c r="F269" s="6"/>
      <c r="G269" s="26"/>
      <c r="H269" s="26"/>
      <c r="I269" s="26"/>
      <c r="J269" s="6"/>
      <c r="K269" s="26"/>
      <c r="L269" s="26"/>
      <c r="M269" s="27"/>
      <c r="N269" s="27"/>
      <c r="O269" s="27"/>
      <c r="P269" s="27"/>
      <c r="Q269" s="26"/>
      <c r="R269" s="26"/>
      <c r="S269" s="26"/>
      <c r="T269" s="26"/>
      <c r="U269" s="26"/>
      <c r="V269" s="26"/>
      <c r="W269" s="26"/>
      <c r="X269" s="8"/>
      <c r="Y269" s="8"/>
      <c r="Z269" s="8"/>
      <c r="AA269" s="50"/>
      <c r="AB269" s="51"/>
      <c r="AC269" s="51"/>
      <c r="AD269" s="51"/>
      <c r="AE269" s="52"/>
      <c r="AF269" s="53"/>
      <c r="AG269" s="49"/>
      <c r="AH269" s="49"/>
      <c r="AI269" s="49"/>
      <c r="AJ269" s="49"/>
      <c r="AK269" s="49"/>
      <c r="AL269" s="49"/>
      <c r="AM269" s="49"/>
      <c r="AN269" s="49"/>
      <c r="AO269" s="49"/>
    </row>
    <row r="270" spans="1:41" s="71" customFormat="1">
      <c r="A270" s="6"/>
      <c r="B270" s="25"/>
      <c r="C270" s="6"/>
      <c r="D270" s="6"/>
      <c r="E270" s="6"/>
      <c r="F270" s="6"/>
      <c r="G270" s="26"/>
      <c r="H270" s="26"/>
      <c r="I270" s="26"/>
      <c r="J270" s="6"/>
      <c r="K270" s="26"/>
      <c r="L270" s="26"/>
      <c r="M270" s="27"/>
      <c r="N270" s="27"/>
      <c r="O270" s="27"/>
      <c r="P270" s="27"/>
      <c r="Q270" s="26"/>
      <c r="R270" s="26"/>
      <c r="S270" s="26"/>
      <c r="T270" s="26"/>
      <c r="U270" s="26"/>
      <c r="V270" s="26"/>
      <c r="W270" s="26"/>
      <c r="X270" s="8"/>
      <c r="Y270" s="8"/>
      <c r="Z270" s="8"/>
      <c r="AA270" s="50"/>
      <c r="AB270" s="51"/>
      <c r="AC270" s="51"/>
      <c r="AD270" s="51"/>
      <c r="AE270" s="52"/>
      <c r="AF270" s="53"/>
      <c r="AG270" s="49"/>
      <c r="AH270" s="49"/>
      <c r="AI270" s="49"/>
      <c r="AJ270" s="49"/>
      <c r="AK270" s="49"/>
      <c r="AL270" s="49"/>
      <c r="AM270" s="49"/>
      <c r="AN270" s="49"/>
      <c r="AO270" s="49"/>
    </row>
    <row r="271" spans="1:41" s="71" customFormat="1">
      <c r="A271" s="6"/>
      <c r="B271" s="25"/>
      <c r="C271" s="6"/>
      <c r="D271" s="6"/>
      <c r="E271" s="6"/>
      <c r="F271" s="6"/>
      <c r="G271" s="26"/>
      <c r="H271" s="26"/>
      <c r="I271" s="26"/>
      <c r="J271" s="6"/>
      <c r="K271" s="26"/>
      <c r="L271" s="26"/>
      <c r="M271" s="27"/>
      <c r="N271" s="27"/>
      <c r="O271" s="27"/>
      <c r="P271" s="27"/>
      <c r="Q271" s="26"/>
      <c r="R271" s="26"/>
      <c r="S271" s="26"/>
      <c r="T271" s="26"/>
      <c r="U271" s="26"/>
      <c r="V271" s="26"/>
      <c r="W271" s="26"/>
      <c r="X271" s="8"/>
      <c r="Y271" s="8"/>
      <c r="Z271" s="8"/>
      <c r="AA271" s="50"/>
      <c r="AB271" s="51"/>
      <c r="AC271" s="51"/>
      <c r="AD271" s="51"/>
      <c r="AE271" s="52"/>
      <c r="AF271" s="53"/>
      <c r="AG271" s="49"/>
      <c r="AH271" s="49"/>
      <c r="AI271" s="49"/>
      <c r="AJ271" s="49"/>
      <c r="AK271" s="49"/>
      <c r="AL271" s="49"/>
      <c r="AM271" s="49"/>
      <c r="AN271" s="49"/>
      <c r="AO271" s="49"/>
    </row>
    <row r="272" spans="1:41" s="71" customFormat="1">
      <c r="A272" s="6"/>
      <c r="B272" s="25"/>
      <c r="C272" s="6"/>
      <c r="D272" s="6"/>
      <c r="E272" s="6"/>
      <c r="F272" s="6"/>
      <c r="G272" s="26"/>
      <c r="H272" s="26"/>
      <c r="I272" s="26"/>
      <c r="J272" s="6"/>
      <c r="K272" s="26"/>
      <c r="L272" s="26"/>
      <c r="M272" s="27"/>
      <c r="N272" s="27"/>
      <c r="O272" s="27"/>
      <c r="P272" s="27"/>
      <c r="Q272" s="26"/>
      <c r="R272" s="26"/>
      <c r="S272" s="26"/>
      <c r="T272" s="26"/>
      <c r="U272" s="26"/>
      <c r="V272" s="26"/>
      <c r="W272" s="26"/>
      <c r="X272" s="8"/>
      <c r="Y272" s="8"/>
      <c r="Z272" s="8"/>
      <c r="AA272" s="50"/>
      <c r="AB272" s="51"/>
      <c r="AC272" s="51"/>
      <c r="AD272" s="51"/>
      <c r="AE272" s="52"/>
      <c r="AF272" s="53"/>
      <c r="AG272" s="49"/>
      <c r="AH272" s="49"/>
      <c r="AI272" s="49"/>
      <c r="AJ272" s="49"/>
      <c r="AK272" s="49"/>
      <c r="AL272" s="49"/>
      <c r="AM272" s="49"/>
      <c r="AN272" s="49"/>
      <c r="AO272" s="49"/>
    </row>
    <row r="273" spans="1:41" s="71" customFormat="1">
      <c r="A273" s="6"/>
      <c r="B273" s="25"/>
      <c r="C273" s="6"/>
      <c r="D273" s="6"/>
      <c r="E273" s="6"/>
      <c r="F273" s="6"/>
      <c r="G273" s="26"/>
      <c r="H273" s="26"/>
      <c r="I273" s="26"/>
      <c r="J273" s="6"/>
      <c r="K273" s="26"/>
      <c r="L273" s="26"/>
      <c r="M273" s="27"/>
      <c r="N273" s="27"/>
      <c r="O273" s="27"/>
      <c r="P273" s="27"/>
      <c r="Q273" s="26"/>
      <c r="R273" s="26"/>
      <c r="S273" s="26"/>
      <c r="T273" s="26"/>
      <c r="U273" s="26"/>
      <c r="V273" s="26"/>
      <c r="W273" s="26"/>
      <c r="X273" s="8"/>
      <c r="Y273" s="8"/>
      <c r="Z273" s="8"/>
      <c r="AA273" s="50"/>
      <c r="AB273" s="51"/>
      <c r="AC273" s="51"/>
      <c r="AD273" s="51"/>
      <c r="AE273" s="52"/>
      <c r="AF273" s="53"/>
      <c r="AG273" s="49"/>
      <c r="AH273" s="49"/>
      <c r="AI273" s="49"/>
      <c r="AJ273" s="49"/>
      <c r="AK273" s="49"/>
      <c r="AL273" s="49"/>
      <c r="AM273" s="49"/>
      <c r="AN273" s="49"/>
      <c r="AO273" s="49"/>
    </row>
    <row r="274" spans="1:41" s="71" customFormat="1">
      <c r="A274" s="6"/>
      <c r="B274" s="25"/>
      <c r="C274" s="6"/>
      <c r="D274" s="6"/>
      <c r="E274" s="6"/>
      <c r="F274" s="6"/>
      <c r="G274" s="26"/>
      <c r="H274" s="26"/>
      <c r="I274" s="26"/>
      <c r="J274" s="6"/>
      <c r="K274" s="26"/>
      <c r="L274" s="26"/>
      <c r="M274" s="27"/>
      <c r="N274" s="27"/>
      <c r="O274" s="27"/>
      <c r="P274" s="27"/>
      <c r="Q274" s="26"/>
      <c r="R274" s="26"/>
      <c r="S274" s="26"/>
      <c r="T274" s="26"/>
      <c r="U274" s="26"/>
      <c r="V274" s="26"/>
      <c r="W274" s="26"/>
      <c r="X274" s="8"/>
      <c r="Y274" s="8"/>
      <c r="Z274" s="8"/>
      <c r="AA274" s="50"/>
      <c r="AB274" s="51"/>
      <c r="AC274" s="51"/>
      <c r="AD274" s="51"/>
      <c r="AE274" s="52"/>
      <c r="AF274" s="53"/>
      <c r="AG274" s="49"/>
      <c r="AH274" s="49"/>
      <c r="AI274" s="49"/>
      <c r="AJ274" s="49"/>
      <c r="AK274" s="49"/>
      <c r="AL274" s="49"/>
      <c r="AM274" s="49"/>
      <c r="AN274" s="49"/>
      <c r="AO274" s="49"/>
    </row>
    <row r="275" spans="1:41" s="71" customFormat="1">
      <c r="A275" s="6"/>
      <c r="B275" s="25"/>
      <c r="C275" s="6"/>
      <c r="D275" s="6"/>
      <c r="E275" s="6"/>
      <c r="F275" s="6"/>
      <c r="G275" s="26"/>
      <c r="H275" s="26"/>
      <c r="I275" s="26"/>
      <c r="J275" s="6"/>
      <c r="K275" s="26"/>
      <c r="L275" s="26"/>
      <c r="M275" s="27"/>
      <c r="N275" s="27"/>
      <c r="O275" s="27"/>
      <c r="P275" s="27"/>
      <c r="Q275" s="26"/>
      <c r="R275" s="26"/>
      <c r="S275" s="26"/>
      <c r="T275" s="26"/>
      <c r="U275" s="26"/>
      <c r="V275" s="26"/>
      <c r="W275" s="26"/>
      <c r="X275" s="8"/>
      <c r="Y275" s="8"/>
      <c r="Z275" s="8"/>
      <c r="AA275" s="50"/>
      <c r="AB275" s="51"/>
      <c r="AC275" s="51"/>
      <c r="AD275" s="51"/>
      <c r="AE275" s="52"/>
      <c r="AF275" s="53"/>
      <c r="AG275" s="49"/>
      <c r="AH275" s="49"/>
      <c r="AI275" s="49"/>
      <c r="AJ275" s="49"/>
      <c r="AK275" s="49"/>
      <c r="AL275" s="49"/>
      <c r="AM275" s="49"/>
      <c r="AN275" s="49"/>
      <c r="AO275" s="49"/>
    </row>
    <row r="276" spans="1:41" s="71" customFormat="1">
      <c r="A276" s="6"/>
      <c r="B276" s="25"/>
      <c r="C276" s="6"/>
      <c r="D276" s="6"/>
      <c r="E276" s="6"/>
      <c r="F276" s="6"/>
      <c r="G276" s="26"/>
      <c r="H276" s="26"/>
      <c r="I276" s="26"/>
      <c r="J276" s="6"/>
      <c r="K276" s="26"/>
      <c r="L276" s="26"/>
      <c r="M276" s="27"/>
      <c r="N276" s="27"/>
      <c r="O276" s="27"/>
      <c r="P276" s="27"/>
      <c r="Q276" s="26"/>
      <c r="R276" s="26"/>
      <c r="S276" s="26"/>
      <c r="T276" s="26"/>
      <c r="U276" s="26"/>
      <c r="V276" s="26"/>
      <c r="W276" s="26"/>
      <c r="X276" s="8"/>
      <c r="Y276" s="8"/>
      <c r="Z276" s="8"/>
      <c r="AA276" s="50"/>
      <c r="AB276" s="51"/>
      <c r="AC276" s="51"/>
      <c r="AD276" s="51"/>
      <c r="AE276" s="52"/>
      <c r="AF276" s="53"/>
      <c r="AG276" s="49"/>
      <c r="AH276" s="49"/>
      <c r="AI276" s="49"/>
      <c r="AJ276" s="49"/>
      <c r="AK276" s="49"/>
      <c r="AL276" s="49"/>
      <c r="AM276" s="49"/>
      <c r="AN276" s="49"/>
      <c r="AO276" s="49"/>
    </row>
    <row r="277" spans="1:41" s="71" customFormat="1">
      <c r="A277" s="6"/>
      <c r="B277" s="25"/>
      <c r="C277" s="6"/>
      <c r="D277" s="6"/>
      <c r="E277" s="6"/>
      <c r="F277" s="6"/>
      <c r="G277" s="26"/>
      <c r="H277" s="26"/>
      <c r="I277" s="26"/>
      <c r="J277" s="6"/>
      <c r="K277" s="26"/>
      <c r="L277" s="26"/>
      <c r="M277" s="27"/>
      <c r="N277" s="27"/>
      <c r="O277" s="27"/>
      <c r="P277" s="27"/>
      <c r="Q277" s="26"/>
      <c r="R277" s="26"/>
      <c r="S277" s="26"/>
      <c r="T277" s="26"/>
      <c r="U277" s="26"/>
      <c r="V277" s="26"/>
      <c r="W277" s="26"/>
      <c r="X277" s="8"/>
      <c r="Y277" s="8"/>
      <c r="Z277" s="8"/>
      <c r="AA277" s="50"/>
      <c r="AB277" s="51"/>
      <c r="AC277" s="51"/>
      <c r="AD277" s="51"/>
      <c r="AE277" s="52"/>
      <c r="AF277" s="53"/>
      <c r="AG277" s="49"/>
      <c r="AH277" s="49"/>
      <c r="AI277" s="49"/>
      <c r="AJ277" s="49"/>
      <c r="AK277" s="49"/>
      <c r="AL277" s="49"/>
      <c r="AM277" s="49"/>
      <c r="AN277" s="49"/>
      <c r="AO277" s="49"/>
    </row>
    <row r="278" spans="1:41" s="71" customFormat="1">
      <c r="A278" s="6"/>
      <c r="B278" s="25"/>
      <c r="C278" s="6"/>
      <c r="D278" s="6"/>
      <c r="E278" s="6"/>
      <c r="F278" s="6"/>
      <c r="G278" s="26"/>
      <c r="H278" s="26"/>
      <c r="I278" s="26"/>
      <c r="J278" s="6"/>
      <c r="K278" s="26"/>
      <c r="L278" s="26"/>
      <c r="M278" s="27"/>
      <c r="N278" s="27"/>
      <c r="O278" s="27"/>
      <c r="P278" s="27"/>
      <c r="Q278" s="26"/>
      <c r="R278" s="26"/>
      <c r="S278" s="26"/>
      <c r="T278" s="26"/>
      <c r="U278" s="26"/>
      <c r="V278" s="26"/>
      <c r="W278" s="26"/>
      <c r="X278" s="8"/>
      <c r="Y278" s="8"/>
      <c r="Z278" s="8"/>
      <c r="AA278" s="50"/>
      <c r="AB278" s="51"/>
      <c r="AC278" s="51"/>
      <c r="AD278" s="51"/>
      <c r="AE278" s="52"/>
      <c r="AF278" s="53"/>
      <c r="AG278" s="49"/>
      <c r="AH278" s="49"/>
      <c r="AI278" s="49"/>
      <c r="AJ278" s="49"/>
      <c r="AK278" s="49"/>
      <c r="AL278" s="49"/>
      <c r="AM278" s="49"/>
      <c r="AN278" s="49"/>
      <c r="AO278" s="49"/>
    </row>
    <row r="279" spans="1:41" s="71" customFormat="1">
      <c r="A279" s="6"/>
      <c r="B279" s="25"/>
      <c r="C279" s="6"/>
      <c r="D279" s="6"/>
      <c r="E279" s="6"/>
      <c r="F279" s="6"/>
      <c r="G279" s="26"/>
      <c r="H279" s="26"/>
      <c r="I279" s="26"/>
      <c r="J279" s="6"/>
      <c r="K279" s="26"/>
      <c r="L279" s="26"/>
      <c r="M279" s="27"/>
      <c r="N279" s="27"/>
      <c r="O279" s="27"/>
      <c r="P279" s="27"/>
      <c r="Q279" s="26"/>
      <c r="R279" s="26"/>
      <c r="S279" s="26"/>
      <c r="T279" s="26"/>
      <c r="U279" s="26"/>
      <c r="V279" s="26"/>
      <c r="W279" s="26"/>
      <c r="X279" s="8"/>
      <c r="Y279" s="8"/>
      <c r="Z279" s="8"/>
      <c r="AA279" s="50"/>
      <c r="AB279" s="51"/>
      <c r="AC279" s="51"/>
      <c r="AD279" s="51"/>
      <c r="AE279" s="52"/>
      <c r="AF279" s="53"/>
      <c r="AG279" s="49"/>
      <c r="AH279" s="49"/>
      <c r="AI279" s="49"/>
      <c r="AJ279" s="49"/>
      <c r="AK279" s="49"/>
      <c r="AL279" s="49"/>
      <c r="AM279" s="49"/>
      <c r="AN279" s="49"/>
      <c r="AO279" s="49"/>
    </row>
    <row r="280" spans="1:41" s="71" customFormat="1">
      <c r="A280" s="6"/>
      <c r="B280" s="25"/>
      <c r="C280" s="6"/>
      <c r="D280" s="6"/>
      <c r="E280" s="6"/>
      <c r="F280" s="6"/>
      <c r="G280" s="26"/>
      <c r="H280" s="26"/>
      <c r="I280" s="26"/>
      <c r="J280" s="6"/>
      <c r="K280" s="26"/>
      <c r="L280" s="26"/>
      <c r="M280" s="27"/>
      <c r="N280" s="27"/>
      <c r="O280" s="27"/>
      <c r="P280" s="27"/>
      <c r="Q280" s="26"/>
      <c r="R280" s="26"/>
      <c r="S280" s="26"/>
      <c r="T280" s="26"/>
      <c r="U280" s="26"/>
      <c r="V280" s="26"/>
      <c r="W280" s="26"/>
      <c r="X280" s="8"/>
      <c r="Y280" s="8"/>
      <c r="Z280" s="8"/>
      <c r="AA280" s="50"/>
      <c r="AB280" s="51"/>
      <c r="AC280" s="51"/>
      <c r="AD280" s="51"/>
      <c r="AE280" s="52"/>
      <c r="AF280" s="53"/>
      <c r="AG280" s="49"/>
      <c r="AH280" s="49"/>
      <c r="AI280" s="49"/>
      <c r="AJ280" s="49"/>
      <c r="AK280" s="49"/>
      <c r="AL280" s="49"/>
      <c r="AM280" s="49"/>
      <c r="AN280" s="49"/>
      <c r="AO280" s="49"/>
    </row>
    <row r="281" spans="1:41" s="71" customFormat="1">
      <c r="A281" s="6"/>
      <c r="B281" s="25"/>
      <c r="C281" s="6"/>
      <c r="D281" s="6"/>
      <c r="E281" s="6"/>
      <c r="F281" s="6"/>
      <c r="G281" s="26"/>
      <c r="H281" s="26"/>
      <c r="I281" s="26"/>
      <c r="J281" s="6"/>
      <c r="K281" s="26"/>
      <c r="L281" s="26"/>
      <c r="M281" s="27"/>
      <c r="N281" s="27"/>
      <c r="O281" s="27"/>
      <c r="P281" s="27"/>
      <c r="Q281" s="26"/>
      <c r="R281" s="26"/>
      <c r="S281" s="26"/>
      <c r="T281" s="26"/>
      <c r="U281" s="26"/>
      <c r="V281" s="26"/>
      <c r="W281" s="26"/>
      <c r="X281" s="8"/>
      <c r="Y281" s="8"/>
      <c r="Z281" s="8"/>
      <c r="AA281" s="50"/>
      <c r="AB281" s="51"/>
      <c r="AC281" s="51"/>
      <c r="AD281" s="51"/>
      <c r="AE281" s="52"/>
      <c r="AF281" s="53"/>
      <c r="AG281" s="49"/>
      <c r="AH281" s="49"/>
      <c r="AI281" s="49"/>
      <c r="AJ281" s="49"/>
      <c r="AK281" s="49"/>
      <c r="AL281" s="49"/>
      <c r="AM281" s="49"/>
      <c r="AN281" s="49"/>
      <c r="AO281" s="49"/>
    </row>
    <row r="282" spans="1:41" s="71" customFormat="1">
      <c r="A282" s="6"/>
      <c r="B282" s="25"/>
      <c r="C282" s="6"/>
      <c r="D282" s="6"/>
      <c r="E282" s="6"/>
      <c r="F282" s="6"/>
      <c r="G282" s="26"/>
      <c r="H282" s="26"/>
      <c r="I282" s="26"/>
      <c r="J282" s="6"/>
      <c r="K282" s="26"/>
      <c r="L282" s="26"/>
      <c r="M282" s="27"/>
      <c r="N282" s="27"/>
      <c r="O282" s="27"/>
      <c r="P282" s="27"/>
      <c r="Q282" s="26"/>
      <c r="R282" s="26"/>
      <c r="S282" s="26"/>
      <c r="T282" s="26"/>
      <c r="U282" s="26"/>
      <c r="V282" s="26"/>
      <c r="W282" s="26"/>
      <c r="X282" s="8"/>
      <c r="Y282" s="8"/>
      <c r="Z282" s="8"/>
      <c r="AA282" s="50"/>
      <c r="AB282" s="51"/>
      <c r="AC282" s="51"/>
      <c r="AD282" s="51"/>
      <c r="AE282" s="52"/>
      <c r="AF282" s="53"/>
      <c r="AG282" s="49"/>
      <c r="AH282" s="49"/>
      <c r="AI282" s="49"/>
      <c r="AJ282" s="49"/>
      <c r="AK282" s="49"/>
      <c r="AL282" s="49"/>
      <c r="AM282" s="49"/>
      <c r="AN282" s="49"/>
      <c r="AO282" s="49"/>
    </row>
    <row r="283" spans="1:41" s="71" customFormat="1">
      <c r="A283" s="6"/>
      <c r="B283" s="25"/>
      <c r="C283" s="6"/>
      <c r="D283" s="6"/>
      <c r="E283" s="6"/>
      <c r="F283" s="6"/>
      <c r="G283" s="26"/>
      <c r="H283" s="26"/>
      <c r="I283" s="26"/>
      <c r="J283" s="6"/>
      <c r="K283" s="26"/>
      <c r="L283" s="26"/>
      <c r="M283" s="27"/>
      <c r="N283" s="27"/>
      <c r="O283" s="27"/>
      <c r="P283" s="27"/>
      <c r="Q283" s="26"/>
      <c r="R283" s="26"/>
      <c r="S283" s="26"/>
      <c r="T283" s="26"/>
      <c r="U283" s="26"/>
      <c r="V283" s="26"/>
      <c r="W283" s="26"/>
      <c r="X283" s="8"/>
      <c r="Y283" s="8"/>
      <c r="Z283" s="8"/>
      <c r="AA283" s="50"/>
      <c r="AB283" s="51"/>
      <c r="AC283" s="51"/>
      <c r="AD283" s="51"/>
      <c r="AE283" s="52"/>
      <c r="AF283" s="53"/>
      <c r="AG283" s="49"/>
      <c r="AH283" s="49"/>
      <c r="AI283" s="49"/>
      <c r="AJ283" s="49"/>
      <c r="AK283" s="49"/>
      <c r="AL283" s="49"/>
      <c r="AM283" s="49"/>
      <c r="AN283" s="49"/>
      <c r="AO283" s="49"/>
    </row>
    <row r="284" spans="1:41" s="71" customFormat="1">
      <c r="A284" s="6"/>
      <c r="B284" s="25"/>
      <c r="C284" s="6"/>
      <c r="D284" s="6"/>
      <c r="E284" s="6"/>
      <c r="F284" s="6"/>
      <c r="G284" s="26"/>
      <c r="H284" s="26"/>
      <c r="I284" s="26"/>
      <c r="J284" s="6"/>
      <c r="K284" s="26"/>
      <c r="L284" s="26"/>
      <c r="M284" s="27"/>
      <c r="N284" s="27"/>
      <c r="O284" s="27"/>
      <c r="P284" s="27"/>
      <c r="Q284" s="26"/>
      <c r="R284" s="26"/>
      <c r="S284" s="26"/>
      <c r="T284" s="26"/>
      <c r="U284" s="26"/>
      <c r="V284" s="26"/>
      <c r="W284" s="26"/>
      <c r="X284" s="8"/>
      <c r="Y284" s="8"/>
      <c r="Z284" s="8"/>
      <c r="AA284" s="50"/>
      <c r="AB284" s="51"/>
      <c r="AC284" s="51"/>
      <c r="AD284" s="51"/>
      <c r="AE284" s="52"/>
      <c r="AF284" s="53"/>
      <c r="AG284" s="49"/>
      <c r="AH284" s="49"/>
      <c r="AI284" s="49"/>
      <c r="AJ284" s="49"/>
      <c r="AK284" s="49"/>
      <c r="AL284" s="49"/>
      <c r="AM284" s="49"/>
      <c r="AN284" s="49"/>
      <c r="AO284" s="49"/>
    </row>
    <row r="285" spans="1:41" s="71" customFormat="1">
      <c r="A285" s="6"/>
      <c r="B285" s="25"/>
      <c r="C285" s="6"/>
      <c r="D285" s="6"/>
      <c r="E285" s="6"/>
      <c r="F285" s="6"/>
      <c r="G285" s="26"/>
      <c r="H285" s="26"/>
      <c r="I285" s="26"/>
      <c r="J285" s="6"/>
      <c r="K285" s="26"/>
      <c r="L285" s="26"/>
      <c r="M285" s="27"/>
      <c r="N285" s="27"/>
      <c r="O285" s="27"/>
      <c r="P285" s="27"/>
      <c r="Q285" s="26"/>
      <c r="R285" s="26"/>
      <c r="S285" s="26"/>
      <c r="T285" s="26"/>
      <c r="U285" s="26"/>
      <c r="V285" s="26"/>
      <c r="W285" s="26"/>
      <c r="X285" s="8"/>
      <c r="Y285" s="8"/>
      <c r="Z285" s="8"/>
      <c r="AA285" s="50"/>
      <c r="AB285" s="51"/>
      <c r="AC285" s="51"/>
      <c r="AD285" s="51"/>
      <c r="AE285" s="52"/>
      <c r="AF285" s="53"/>
      <c r="AG285" s="49"/>
      <c r="AH285" s="49"/>
      <c r="AI285" s="49"/>
      <c r="AJ285" s="49"/>
      <c r="AK285" s="49"/>
      <c r="AL285" s="49"/>
      <c r="AM285" s="49"/>
      <c r="AN285" s="49"/>
      <c r="AO285" s="49"/>
    </row>
    <row r="286" spans="1:41" s="71" customFormat="1">
      <c r="A286" s="6"/>
      <c r="B286" s="25"/>
      <c r="C286" s="6"/>
      <c r="D286" s="6"/>
      <c r="E286" s="6"/>
      <c r="F286" s="6"/>
      <c r="G286" s="26"/>
      <c r="H286" s="26"/>
      <c r="I286" s="26"/>
      <c r="J286" s="6"/>
      <c r="K286" s="26"/>
      <c r="L286" s="26"/>
      <c r="M286" s="27"/>
      <c r="N286" s="27"/>
      <c r="O286" s="27"/>
      <c r="P286" s="27"/>
      <c r="Q286" s="26"/>
      <c r="R286" s="26"/>
      <c r="S286" s="26"/>
      <c r="T286" s="26"/>
      <c r="U286" s="26"/>
      <c r="V286" s="26"/>
      <c r="W286" s="26"/>
      <c r="X286" s="8"/>
      <c r="Y286" s="8"/>
      <c r="Z286" s="8"/>
      <c r="AA286" s="50"/>
      <c r="AB286" s="51"/>
      <c r="AC286" s="51"/>
      <c r="AD286" s="51"/>
      <c r="AE286" s="52"/>
      <c r="AF286" s="53"/>
      <c r="AG286" s="49"/>
      <c r="AH286" s="49"/>
      <c r="AI286" s="49"/>
      <c r="AJ286" s="49"/>
      <c r="AK286" s="49"/>
      <c r="AL286" s="49"/>
      <c r="AM286" s="49"/>
      <c r="AN286" s="49"/>
      <c r="AO286" s="49"/>
    </row>
    <row r="287" spans="1:41" s="71" customFormat="1">
      <c r="A287" s="6"/>
      <c r="B287" s="25"/>
      <c r="C287" s="6"/>
      <c r="D287" s="6"/>
      <c r="E287" s="6"/>
      <c r="F287" s="6"/>
      <c r="G287" s="26"/>
      <c r="H287" s="26"/>
      <c r="I287" s="26"/>
      <c r="J287" s="6"/>
      <c r="K287" s="26"/>
      <c r="L287" s="26"/>
      <c r="M287" s="27"/>
      <c r="N287" s="27"/>
      <c r="O287" s="27"/>
      <c r="P287" s="27"/>
      <c r="Q287" s="26"/>
      <c r="R287" s="26"/>
      <c r="S287" s="26"/>
      <c r="T287" s="26"/>
      <c r="U287" s="26"/>
      <c r="V287" s="26"/>
      <c r="W287" s="26"/>
      <c r="X287" s="8"/>
      <c r="Y287" s="8"/>
      <c r="Z287" s="8"/>
      <c r="AA287" s="50"/>
      <c r="AB287" s="51"/>
      <c r="AC287" s="51"/>
      <c r="AD287" s="51"/>
      <c r="AE287" s="52"/>
      <c r="AF287" s="53"/>
      <c r="AG287" s="49"/>
      <c r="AH287" s="49"/>
      <c r="AI287" s="49"/>
      <c r="AJ287" s="49"/>
      <c r="AK287" s="49"/>
      <c r="AL287" s="49"/>
      <c r="AM287" s="49"/>
      <c r="AN287" s="49"/>
      <c r="AO287" s="49"/>
    </row>
    <row r="288" spans="1:41" s="71" customFormat="1">
      <c r="A288" s="6"/>
      <c r="B288" s="25"/>
      <c r="C288" s="6"/>
      <c r="D288" s="6"/>
      <c r="E288" s="6"/>
      <c r="F288" s="6"/>
      <c r="G288" s="26"/>
      <c r="H288" s="26"/>
      <c r="I288" s="26"/>
      <c r="J288" s="6"/>
      <c r="K288" s="26"/>
      <c r="L288" s="26"/>
      <c r="M288" s="27"/>
      <c r="N288" s="27"/>
      <c r="O288" s="27"/>
      <c r="P288" s="27"/>
      <c r="Q288" s="26"/>
      <c r="R288" s="26"/>
      <c r="S288" s="26"/>
      <c r="T288" s="26"/>
      <c r="U288" s="26"/>
      <c r="V288" s="26"/>
      <c r="W288" s="26"/>
      <c r="X288" s="8"/>
      <c r="Y288" s="8"/>
      <c r="Z288" s="8"/>
      <c r="AA288" s="50"/>
      <c r="AB288" s="51"/>
      <c r="AC288" s="51"/>
      <c r="AD288" s="51"/>
      <c r="AE288" s="52"/>
      <c r="AF288" s="53"/>
      <c r="AG288" s="49"/>
      <c r="AH288" s="49"/>
      <c r="AI288" s="49"/>
      <c r="AJ288" s="49"/>
      <c r="AK288" s="49"/>
      <c r="AL288" s="49"/>
      <c r="AM288" s="49"/>
      <c r="AN288" s="49"/>
      <c r="AO288" s="49"/>
    </row>
    <row r="289" spans="1:41" s="71" customFormat="1">
      <c r="A289" s="6"/>
      <c r="B289" s="25"/>
      <c r="C289" s="6"/>
      <c r="D289" s="6"/>
      <c r="E289" s="6"/>
      <c r="F289" s="6"/>
      <c r="G289" s="26"/>
      <c r="H289" s="26"/>
      <c r="I289" s="26"/>
      <c r="J289" s="6"/>
      <c r="K289" s="26"/>
      <c r="L289" s="26"/>
      <c r="M289" s="27"/>
      <c r="N289" s="27"/>
      <c r="O289" s="27"/>
      <c r="P289" s="27"/>
      <c r="Q289" s="26"/>
      <c r="R289" s="26"/>
      <c r="S289" s="26"/>
      <c r="T289" s="26"/>
      <c r="U289" s="26"/>
      <c r="V289" s="26"/>
      <c r="W289" s="26"/>
      <c r="X289" s="8"/>
      <c r="Y289" s="8"/>
      <c r="Z289" s="8"/>
      <c r="AA289" s="50"/>
      <c r="AB289" s="51"/>
      <c r="AC289" s="51"/>
      <c r="AD289" s="51"/>
      <c r="AE289" s="52"/>
      <c r="AF289" s="53"/>
      <c r="AG289" s="49"/>
      <c r="AH289" s="49"/>
      <c r="AI289" s="49"/>
      <c r="AJ289" s="49"/>
      <c r="AK289" s="49"/>
      <c r="AL289" s="49"/>
      <c r="AM289" s="49"/>
      <c r="AN289" s="49"/>
      <c r="AO289" s="49"/>
    </row>
    <row r="290" spans="1:41" s="71" customFormat="1">
      <c r="A290" s="6"/>
      <c r="B290" s="25"/>
      <c r="C290" s="6"/>
      <c r="D290" s="6"/>
      <c r="E290" s="6"/>
      <c r="F290" s="6"/>
      <c r="G290" s="26"/>
      <c r="H290" s="26"/>
      <c r="I290" s="26"/>
      <c r="J290" s="6"/>
      <c r="K290" s="26"/>
      <c r="L290" s="26"/>
      <c r="M290" s="27"/>
      <c r="N290" s="27"/>
      <c r="O290" s="27"/>
      <c r="P290" s="27"/>
      <c r="Q290" s="26"/>
      <c r="R290" s="26"/>
      <c r="S290" s="26"/>
      <c r="T290" s="26"/>
      <c r="U290" s="26"/>
      <c r="V290" s="26"/>
      <c r="W290" s="26"/>
      <c r="X290" s="8"/>
      <c r="Y290" s="8"/>
      <c r="Z290" s="8"/>
      <c r="AA290" s="50"/>
      <c r="AB290" s="51"/>
      <c r="AC290" s="51"/>
      <c r="AD290" s="51"/>
      <c r="AE290" s="52"/>
      <c r="AF290" s="53"/>
      <c r="AG290" s="49"/>
      <c r="AH290" s="49"/>
      <c r="AI290" s="49"/>
      <c r="AJ290" s="49"/>
      <c r="AK290" s="49"/>
      <c r="AL290" s="49"/>
      <c r="AM290" s="49"/>
      <c r="AN290" s="49"/>
      <c r="AO290" s="49"/>
    </row>
    <row r="291" spans="1:41" s="71" customFormat="1">
      <c r="A291" s="6"/>
      <c r="B291" s="25"/>
      <c r="C291" s="6"/>
      <c r="D291" s="6"/>
      <c r="E291" s="6"/>
      <c r="F291" s="6"/>
      <c r="G291" s="26"/>
      <c r="H291" s="26"/>
      <c r="I291" s="26"/>
      <c r="J291" s="6"/>
      <c r="K291" s="26"/>
      <c r="L291" s="26"/>
      <c r="M291" s="27"/>
      <c r="N291" s="27"/>
      <c r="O291" s="27"/>
      <c r="P291" s="27"/>
      <c r="Q291" s="26"/>
      <c r="R291" s="26"/>
      <c r="S291" s="26"/>
      <c r="T291" s="26"/>
      <c r="U291" s="26"/>
      <c r="V291" s="26"/>
      <c r="W291" s="26"/>
      <c r="X291" s="8"/>
      <c r="Y291" s="8"/>
      <c r="Z291" s="8"/>
      <c r="AA291" s="50"/>
      <c r="AB291" s="51"/>
      <c r="AC291" s="51"/>
      <c r="AD291" s="51"/>
      <c r="AE291" s="52"/>
      <c r="AF291" s="53"/>
      <c r="AG291" s="49"/>
      <c r="AH291" s="49"/>
      <c r="AI291" s="49"/>
      <c r="AJ291" s="49"/>
      <c r="AK291" s="49"/>
      <c r="AL291" s="49"/>
      <c r="AM291" s="49"/>
      <c r="AN291" s="49"/>
      <c r="AO291" s="49"/>
    </row>
    <row r="292" spans="1:41" s="71" customFormat="1">
      <c r="A292" s="6"/>
      <c r="B292" s="25"/>
      <c r="C292" s="6"/>
      <c r="D292" s="6"/>
      <c r="E292" s="6"/>
      <c r="F292" s="6"/>
      <c r="G292" s="26"/>
      <c r="H292" s="26"/>
      <c r="I292" s="26"/>
      <c r="J292" s="6"/>
      <c r="K292" s="26"/>
      <c r="L292" s="26"/>
      <c r="M292" s="27"/>
      <c r="N292" s="27"/>
      <c r="O292" s="27"/>
      <c r="P292" s="27"/>
      <c r="Q292" s="26"/>
      <c r="R292" s="26"/>
      <c r="S292" s="26"/>
      <c r="T292" s="26"/>
      <c r="U292" s="26"/>
      <c r="V292" s="26"/>
      <c r="W292" s="26"/>
      <c r="X292" s="8"/>
      <c r="Y292" s="8"/>
      <c r="Z292" s="8"/>
      <c r="AA292" s="50"/>
      <c r="AB292" s="51"/>
      <c r="AC292" s="51"/>
      <c r="AD292" s="51"/>
      <c r="AE292" s="52"/>
      <c r="AF292" s="53"/>
      <c r="AG292" s="49"/>
      <c r="AH292" s="49"/>
      <c r="AI292" s="49"/>
      <c r="AJ292" s="49"/>
      <c r="AK292" s="49"/>
      <c r="AL292" s="49"/>
      <c r="AM292" s="49"/>
      <c r="AN292" s="49"/>
      <c r="AO292" s="49"/>
    </row>
    <row r="293" spans="1:41" s="71" customFormat="1">
      <c r="A293" s="6"/>
      <c r="B293" s="25"/>
      <c r="C293" s="6"/>
      <c r="D293" s="6"/>
      <c r="E293" s="6"/>
      <c r="F293" s="6"/>
      <c r="G293" s="26"/>
      <c r="H293" s="26"/>
      <c r="I293" s="26"/>
      <c r="J293" s="6"/>
      <c r="K293" s="26"/>
      <c r="L293" s="26"/>
      <c r="M293" s="27"/>
      <c r="N293" s="27"/>
      <c r="O293" s="27"/>
      <c r="P293" s="27"/>
      <c r="Q293" s="26"/>
      <c r="R293" s="26"/>
      <c r="S293" s="26"/>
      <c r="T293" s="26"/>
      <c r="U293" s="26"/>
      <c r="V293" s="26"/>
      <c r="W293" s="26"/>
      <c r="X293" s="8"/>
      <c r="Y293" s="8"/>
      <c r="Z293" s="8"/>
      <c r="AA293" s="50"/>
      <c r="AB293" s="51"/>
      <c r="AC293" s="51"/>
      <c r="AD293" s="51"/>
      <c r="AE293" s="52"/>
      <c r="AF293" s="53"/>
      <c r="AG293" s="49"/>
      <c r="AH293" s="49"/>
      <c r="AI293" s="49"/>
      <c r="AJ293" s="49"/>
      <c r="AK293" s="49"/>
      <c r="AL293" s="49"/>
      <c r="AM293" s="49"/>
      <c r="AN293" s="49"/>
      <c r="AO293" s="49"/>
    </row>
    <row r="294" spans="1:41" s="71" customFormat="1">
      <c r="A294" s="6"/>
      <c r="B294" s="25"/>
      <c r="C294" s="6"/>
      <c r="D294" s="6"/>
      <c r="E294" s="6"/>
      <c r="F294" s="6"/>
      <c r="G294" s="26"/>
      <c r="H294" s="26"/>
      <c r="I294" s="26"/>
      <c r="J294" s="6"/>
      <c r="K294" s="26"/>
      <c r="L294" s="26"/>
      <c r="M294" s="27"/>
      <c r="N294" s="27"/>
      <c r="O294" s="27"/>
      <c r="P294" s="27"/>
      <c r="Q294" s="26"/>
      <c r="R294" s="26"/>
      <c r="S294" s="26"/>
      <c r="T294" s="26"/>
      <c r="U294" s="26"/>
      <c r="V294" s="26"/>
      <c r="W294" s="26"/>
      <c r="X294" s="8"/>
      <c r="Y294" s="8"/>
      <c r="Z294" s="8"/>
      <c r="AA294" s="50"/>
      <c r="AB294" s="51"/>
      <c r="AC294" s="51"/>
      <c r="AD294" s="51"/>
      <c r="AE294" s="52"/>
      <c r="AF294" s="53"/>
      <c r="AG294" s="49"/>
      <c r="AH294" s="49"/>
      <c r="AI294" s="49"/>
      <c r="AJ294" s="49"/>
      <c r="AK294" s="49"/>
      <c r="AL294" s="49"/>
      <c r="AM294" s="49"/>
      <c r="AN294" s="49"/>
      <c r="AO294" s="49"/>
    </row>
    <row r="295" spans="1:41" s="71" customFormat="1">
      <c r="A295" s="6"/>
      <c r="B295" s="25"/>
      <c r="C295" s="6"/>
      <c r="D295" s="6"/>
      <c r="E295" s="6"/>
      <c r="F295" s="6"/>
      <c r="G295" s="26"/>
      <c r="H295" s="26"/>
      <c r="I295" s="26"/>
      <c r="J295" s="6"/>
      <c r="K295" s="26"/>
      <c r="L295" s="26"/>
      <c r="M295" s="27"/>
      <c r="N295" s="27"/>
      <c r="O295" s="27"/>
      <c r="P295" s="27"/>
      <c r="Q295" s="26"/>
      <c r="R295" s="26"/>
      <c r="S295" s="26"/>
      <c r="T295" s="26"/>
      <c r="U295" s="26"/>
      <c r="V295" s="26"/>
      <c r="W295" s="26"/>
      <c r="X295" s="8"/>
      <c r="Y295" s="8"/>
      <c r="Z295" s="8"/>
      <c r="AA295" s="50"/>
      <c r="AB295" s="51"/>
      <c r="AC295" s="51"/>
      <c r="AD295" s="51"/>
      <c r="AE295" s="52"/>
      <c r="AF295" s="53"/>
      <c r="AG295" s="49"/>
      <c r="AH295" s="49"/>
      <c r="AI295" s="49"/>
      <c r="AJ295" s="49"/>
      <c r="AK295" s="49"/>
      <c r="AL295" s="49"/>
      <c r="AM295" s="49"/>
      <c r="AN295" s="49"/>
      <c r="AO295" s="49"/>
    </row>
    <row r="296" spans="1:41" s="71" customFormat="1">
      <c r="A296" s="6"/>
      <c r="B296" s="25"/>
      <c r="C296" s="6"/>
      <c r="D296" s="6"/>
      <c r="E296" s="6"/>
      <c r="F296" s="6"/>
      <c r="G296" s="26"/>
      <c r="H296" s="26"/>
      <c r="I296" s="26"/>
      <c r="J296" s="6"/>
      <c r="K296" s="26"/>
      <c r="L296" s="26"/>
      <c r="M296" s="27"/>
      <c r="N296" s="27"/>
      <c r="O296" s="27"/>
      <c r="P296" s="27"/>
      <c r="Q296" s="26"/>
      <c r="R296" s="26"/>
      <c r="S296" s="26"/>
      <c r="T296" s="26"/>
      <c r="U296" s="26"/>
      <c r="V296" s="26"/>
      <c r="W296" s="26"/>
      <c r="X296" s="8"/>
      <c r="Y296" s="8"/>
      <c r="Z296" s="8"/>
      <c r="AA296" s="50"/>
      <c r="AB296" s="51"/>
      <c r="AC296" s="51"/>
      <c r="AD296" s="51"/>
      <c r="AE296" s="52"/>
      <c r="AF296" s="53"/>
      <c r="AG296" s="49"/>
      <c r="AH296" s="49"/>
      <c r="AI296" s="49"/>
      <c r="AJ296" s="49"/>
      <c r="AK296" s="49"/>
      <c r="AL296" s="49"/>
      <c r="AM296" s="49"/>
      <c r="AN296" s="49"/>
      <c r="AO296" s="49"/>
    </row>
    <row r="297" spans="1:41" s="71" customFormat="1">
      <c r="A297" s="6"/>
      <c r="B297" s="25"/>
      <c r="C297" s="6"/>
      <c r="D297" s="6"/>
      <c r="E297" s="6"/>
      <c r="F297" s="6"/>
      <c r="G297" s="26"/>
      <c r="H297" s="26"/>
      <c r="I297" s="26"/>
      <c r="J297" s="6"/>
      <c r="K297" s="26"/>
      <c r="L297" s="26"/>
      <c r="M297" s="27"/>
      <c r="N297" s="27"/>
      <c r="O297" s="27"/>
      <c r="P297" s="27"/>
      <c r="Q297" s="26"/>
      <c r="R297" s="26"/>
      <c r="S297" s="26"/>
      <c r="T297" s="26"/>
      <c r="U297" s="26"/>
      <c r="V297" s="26"/>
      <c r="W297" s="26"/>
      <c r="X297" s="8"/>
      <c r="Y297" s="8"/>
      <c r="Z297" s="8"/>
      <c r="AA297" s="50"/>
      <c r="AB297" s="51"/>
      <c r="AC297" s="51"/>
      <c r="AD297" s="51"/>
      <c r="AE297" s="52"/>
      <c r="AF297" s="53"/>
      <c r="AG297" s="49"/>
      <c r="AH297" s="49"/>
      <c r="AI297" s="49"/>
      <c r="AJ297" s="49"/>
      <c r="AK297" s="49"/>
      <c r="AL297" s="49"/>
      <c r="AM297" s="49"/>
      <c r="AN297" s="49"/>
      <c r="AO297" s="49"/>
    </row>
    <row r="298" spans="1:41" s="71" customFormat="1">
      <c r="A298" s="6"/>
      <c r="B298" s="25"/>
      <c r="C298" s="6"/>
      <c r="D298" s="6"/>
      <c r="E298" s="6"/>
      <c r="F298" s="6"/>
      <c r="G298" s="26"/>
      <c r="H298" s="26"/>
      <c r="I298" s="26"/>
      <c r="J298" s="6"/>
      <c r="K298" s="26"/>
      <c r="L298" s="26"/>
      <c r="M298" s="27"/>
      <c r="N298" s="27"/>
      <c r="O298" s="27"/>
      <c r="P298" s="27"/>
      <c r="Q298" s="26"/>
      <c r="R298" s="26"/>
      <c r="S298" s="26"/>
      <c r="T298" s="26"/>
      <c r="U298" s="26"/>
      <c r="V298" s="26"/>
      <c r="W298" s="26"/>
      <c r="X298" s="8"/>
      <c r="Y298" s="8"/>
      <c r="Z298" s="8"/>
      <c r="AA298" s="50"/>
      <c r="AB298" s="51"/>
      <c r="AC298" s="51"/>
      <c r="AD298" s="51"/>
      <c r="AE298" s="52"/>
      <c r="AF298" s="53"/>
      <c r="AG298" s="49"/>
      <c r="AH298" s="49"/>
      <c r="AI298" s="49"/>
      <c r="AJ298" s="49"/>
      <c r="AK298" s="49"/>
      <c r="AL298" s="49"/>
      <c r="AM298" s="49"/>
      <c r="AN298" s="49"/>
      <c r="AO298" s="49"/>
    </row>
    <row r="299" spans="1:41" s="71" customFormat="1">
      <c r="A299" s="6"/>
      <c r="B299" s="25"/>
      <c r="C299" s="6"/>
      <c r="D299" s="6"/>
      <c r="E299" s="6"/>
      <c r="F299" s="6"/>
      <c r="G299" s="26"/>
      <c r="H299" s="26"/>
      <c r="I299" s="26"/>
      <c r="J299" s="6"/>
      <c r="K299" s="26"/>
      <c r="L299" s="26"/>
      <c r="M299" s="27"/>
      <c r="N299" s="27"/>
      <c r="O299" s="27"/>
      <c r="P299" s="27"/>
      <c r="Q299" s="26"/>
      <c r="R299" s="26"/>
      <c r="S299" s="26"/>
      <c r="T299" s="26"/>
      <c r="U299" s="26"/>
      <c r="V299" s="26"/>
      <c r="W299" s="26"/>
      <c r="X299" s="8"/>
      <c r="Y299" s="8"/>
      <c r="Z299" s="8"/>
      <c r="AA299" s="50"/>
      <c r="AB299" s="51"/>
      <c r="AC299" s="51"/>
      <c r="AD299" s="51"/>
      <c r="AE299" s="52"/>
      <c r="AF299" s="53"/>
      <c r="AG299" s="49"/>
      <c r="AH299" s="49"/>
      <c r="AI299" s="49"/>
      <c r="AJ299" s="49"/>
      <c r="AK299" s="49"/>
      <c r="AL299" s="49"/>
      <c r="AM299" s="49"/>
      <c r="AN299" s="49"/>
      <c r="AO299" s="49"/>
    </row>
    <row r="300" spans="1:41" s="71" customFormat="1">
      <c r="A300" s="6"/>
      <c r="B300" s="25"/>
      <c r="C300" s="6"/>
      <c r="D300" s="6"/>
      <c r="E300" s="6"/>
      <c r="F300" s="6"/>
      <c r="G300" s="26"/>
      <c r="H300" s="26"/>
      <c r="I300" s="26"/>
      <c r="J300" s="6"/>
      <c r="K300" s="26"/>
      <c r="L300" s="26"/>
      <c r="M300" s="27"/>
      <c r="N300" s="27"/>
      <c r="O300" s="27"/>
      <c r="P300" s="27"/>
      <c r="Q300" s="26"/>
      <c r="R300" s="26"/>
      <c r="S300" s="26"/>
      <c r="T300" s="26"/>
      <c r="U300" s="26"/>
      <c r="V300" s="26"/>
      <c r="W300" s="26"/>
      <c r="X300" s="8"/>
      <c r="Y300" s="8"/>
      <c r="Z300" s="8"/>
      <c r="AA300" s="50"/>
      <c r="AB300" s="51"/>
      <c r="AC300" s="51"/>
      <c r="AD300" s="51"/>
      <c r="AE300" s="52"/>
      <c r="AF300" s="53"/>
      <c r="AG300" s="49"/>
      <c r="AH300" s="49"/>
      <c r="AI300" s="49"/>
      <c r="AJ300" s="49"/>
      <c r="AK300" s="49"/>
      <c r="AL300" s="49"/>
      <c r="AM300" s="49"/>
      <c r="AN300" s="49"/>
      <c r="AO300" s="49"/>
    </row>
    <row r="301" spans="1:41" s="71" customFormat="1">
      <c r="A301" s="6"/>
      <c r="B301" s="25"/>
      <c r="C301" s="6"/>
      <c r="D301" s="6"/>
      <c r="E301" s="6"/>
      <c r="F301" s="6"/>
      <c r="G301" s="26"/>
      <c r="H301" s="26"/>
      <c r="I301" s="26"/>
      <c r="J301" s="6"/>
      <c r="K301" s="26"/>
      <c r="L301" s="26"/>
      <c r="M301" s="27"/>
      <c r="N301" s="27"/>
      <c r="O301" s="27"/>
      <c r="P301" s="27"/>
      <c r="Q301" s="26"/>
      <c r="R301" s="26"/>
      <c r="S301" s="26"/>
      <c r="T301" s="26"/>
      <c r="U301" s="26"/>
      <c r="V301" s="26"/>
      <c r="W301" s="26"/>
      <c r="X301" s="8"/>
      <c r="Y301" s="8"/>
      <c r="Z301" s="8"/>
      <c r="AA301" s="50"/>
      <c r="AB301" s="51"/>
      <c r="AC301" s="51"/>
      <c r="AD301" s="51"/>
      <c r="AE301" s="52"/>
      <c r="AF301" s="53"/>
      <c r="AG301" s="49"/>
      <c r="AH301" s="49"/>
      <c r="AI301" s="49"/>
      <c r="AJ301" s="49"/>
      <c r="AK301" s="49"/>
      <c r="AL301" s="49"/>
      <c r="AM301" s="49"/>
      <c r="AN301" s="49"/>
      <c r="AO301" s="49"/>
    </row>
    <row r="302" spans="1:41" s="71" customFormat="1">
      <c r="A302" s="6"/>
      <c r="B302" s="25"/>
      <c r="C302" s="6"/>
      <c r="D302" s="6"/>
      <c r="E302" s="6"/>
      <c r="F302" s="6"/>
      <c r="G302" s="26"/>
      <c r="H302" s="26"/>
      <c r="I302" s="26"/>
      <c r="J302" s="6"/>
      <c r="K302" s="26"/>
      <c r="L302" s="26"/>
      <c r="M302" s="27"/>
      <c r="N302" s="27"/>
      <c r="O302" s="27"/>
      <c r="P302" s="27"/>
      <c r="Q302" s="26"/>
      <c r="R302" s="26"/>
      <c r="S302" s="26"/>
      <c r="T302" s="26"/>
      <c r="U302" s="26"/>
      <c r="V302" s="26"/>
      <c r="W302" s="26"/>
      <c r="X302" s="8"/>
      <c r="Y302" s="8"/>
      <c r="Z302" s="8"/>
      <c r="AA302" s="50"/>
      <c r="AB302" s="51"/>
      <c r="AC302" s="51"/>
      <c r="AD302" s="51"/>
      <c r="AE302" s="52"/>
      <c r="AF302" s="53"/>
      <c r="AG302" s="49"/>
      <c r="AH302" s="49"/>
      <c r="AI302" s="49"/>
      <c r="AJ302" s="49"/>
      <c r="AK302" s="49"/>
      <c r="AL302" s="49"/>
      <c r="AM302" s="49"/>
      <c r="AN302" s="49"/>
      <c r="AO302" s="49"/>
    </row>
    <row r="303" spans="1:41" s="71" customFormat="1">
      <c r="A303" s="6"/>
      <c r="B303" s="25"/>
      <c r="C303" s="6"/>
      <c r="D303" s="6"/>
      <c r="E303" s="6"/>
      <c r="F303" s="6"/>
      <c r="G303" s="26"/>
      <c r="H303" s="26"/>
      <c r="I303" s="26"/>
      <c r="J303" s="6"/>
      <c r="K303" s="26"/>
      <c r="L303" s="26"/>
      <c r="M303" s="27"/>
      <c r="N303" s="27"/>
      <c r="O303" s="27"/>
      <c r="P303" s="27"/>
      <c r="Q303" s="26"/>
      <c r="R303" s="26"/>
      <c r="S303" s="26"/>
      <c r="T303" s="26"/>
      <c r="U303" s="26"/>
      <c r="V303" s="26"/>
      <c r="W303" s="26"/>
      <c r="X303" s="8"/>
      <c r="Y303" s="8"/>
      <c r="Z303" s="8"/>
      <c r="AA303" s="50"/>
      <c r="AB303" s="51"/>
      <c r="AC303" s="51"/>
      <c r="AD303" s="51"/>
      <c r="AE303" s="52"/>
      <c r="AF303" s="53"/>
      <c r="AG303" s="49"/>
      <c r="AH303" s="49"/>
      <c r="AI303" s="49"/>
      <c r="AJ303" s="49"/>
      <c r="AK303" s="49"/>
      <c r="AL303" s="49"/>
      <c r="AM303" s="49"/>
      <c r="AN303" s="49"/>
      <c r="AO303" s="49"/>
    </row>
    <row r="304" spans="1:41" s="71" customFormat="1">
      <c r="A304" s="6"/>
      <c r="B304" s="25"/>
      <c r="C304" s="6"/>
      <c r="D304" s="6"/>
      <c r="E304" s="6"/>
      <c r="F304" s="6"/>
      <c r="G304" s="26"/>
      <c r="H304" s="26"/>
      <c r="I304" s="26"/>
      <c r="J304" s="6"/>
      <c r="K304" s="26"/>
      <c r="L304" s="26"/>
      <c r="M304" s="27"/>
      <c r="N304" s="27"/>
      <c r="O304" s="27"/>
      <c r="P304" s="27"/>
      <c r="Q304" s="26"/>
      <c r="R304" s="26"/>
      <c r="S304" s="26"/>
      <c r="T304" s="26"/>
      <c r="U304" s="26"/>
      <c r="V304" s="26"/>
      <c r="W304" s="26"/>
      <c r="X304" s="8"/>
      <c r="Y304" s="8"/>
      <c r="Z304" s="8"/>
      <c r="AA304" s="50"/>
      <c r="AB304" s="51"/>
      <c r="AC304" s="51"/>
      <c r="AD304" s="51"/>
      <c r="AE304" s="52"/>
      <c r="AF304" s="53"/>
      <c r="AG304" s="49"/>
      <c r="AH304" s="49"/>
      <c r="AI304" s="49"/>
      <c r="AJ304" s="49"/>
      <c r="AK304" s="49"/>
      <c r="AL304" s="49"/>
      <c r="AM304" s="49"/>
      <c r="AN304" s="49"/>
      <c r="AO304" s="49"/>
    </row>
    <row r="305" spans="1:41" s="71" customFormat="1">
      <c r="A305" s="6"/>
      <c r="B305" s="25"/>
      <c r="C305" s="6"/>
      <c r="D305" s="6"/>
      <c r="E305" s="6"/>
      <c r="F305" s="6"/>
      <c r="G305" s="26"/>
      <c r="H305" s="26"/>
      <c r="I305" s="26"/>
      <c r="J305" s="6"/>
      <c r="K305" s="26"/>
      <c r="L305" s="26"/>
      <c r="M305" s="27"/>
      <c r="N305" s="27"/>
      <c r="O305" s="27"/>
      <c r="P305" s="27"/>
      <c r="Q305" s="26"/>
      <c r="R305" s="26"/>
      <c r="S305" s="26"/>
      <c r="T305" s="26"/>
      <c r="U305" s="26"/>
      <c r="V305" s="26"/>
      <c r="W305" s="26"/>
      <c r="X305" s="8"/>
      <c r="Y305" s="8"/>
      <c r="Z305" s="8"/>
      <c r="AA305" s="50"/>
      <c r="AB305" s="51"/>
      <c r="AC305" s="51"/>
      <c r="AD305" s="51"/>
      <c r="AE305" s="52"/>
      <c r="AF305" s="53"/>
      <c r="AG305" s="49"/>
      <c r="AH305" s="49"/>
      <c r="AI305" s="49"/>
      <c r="AJ305" s="49"/>
      <c r="AK305" s="49"/>
      <c r="AL305" s="49"/>
      <c r="AM305" s="49"/>
      <c r="AN305" s="49"/>
      <c r="AO305" s="49"/>
    </row>
    <row r="306" spans="1:41" s="71" customFormat="1">
      <c r="A306" s="6"/>
      <c r="B306" s="25"/>
      <c r="C306" s="6"/>
      <c r="D306" s="6"/>
      <c r="E306" s="6"/>
      <c r="F306" s="6"/>
      <c r="G306" s="26"/>
      <c r="H306" s="26"/>
      <c r="I306" s="26"/>
      <c r="J306" s="6"/>
      <c r="K306" s="26"/>
      <c r="L306" s="26"/>
      <c r="M306" s="27"/>
      <c r="N306" s="27"/>
      <c r="O306" s="27"/>
      <c r="P306" s="27"/>
      <c r="Q306" s="26"/>
      <c r="R306" s="26"/>
      <c r="S306" s="26"/>
      <c r="T306" s="26"/>
      <c r="U306" s="26"/>
      <c r="V306" s="26"/>
      <c r="W306" s="26"/>
      <c r="X306" s="8"/>
      <c r="Y306" s="8"/>
      <c r="Z306" s="8"/>
      <c r="AA306" s="50"/>
      <c r="AB306" s="51"/>
      <c r="AC306" s="51"/>
      <c r="AD306" s="51"/>
      <c r="AE306" s="52"/>
      <c r="AF306" s="53"/>
      <c r="AG306" s="49"/>
      <c r="AH306" s="49"/>
      <c r="AI306" s="49"/>
      <c r="AJ306" s="49"/>
      <c r="AK306" s="49"/>
      <c r="AL306" s="49"/>
      <c r="AM306" s="49"/>
      <c r="AN306" s="49"/>
      <c r="AO306" s="49"/>
    </row>
    <row r="307" spans="1:41" s="71" customFormat="1">
      <c r="A307" s="6"/>
      <c r="B307" s="25"/>
      <c r="C307" s="6"/>
      <c r="D307" s="6"/>
      <c r="E307" s="6"/>
      <c r="F307" s="6"/>
      <c r="G307" s="26"/>
      <c r="H307" s="26"/>
      <c r="I307" s="26"/>
      <c r="J307" s="6"/>
      <c r="K307" s="26"/>
      <c r="L307" s="26"/>
      <c r="M307" s="27"/>
      <c r="N307" s="27"/>
      <c r="O307" s="27"/>
      <c r="P307" s="27"/>
      <c r="Q307" s="26"/>
      <c r="R307" s="26"/>
      <c r="S307" s="26"/>
      <c r="T307" s="26"/>
      <c r="U307" s="26"/>
      <c r="V307" s="26"/>
      <c r="W307" s="26"/>
      <c r="X307" s="8"/>
      <c r="Y307" s="8"/>
      <c r="Z307" s="8"/>
      <c r="AA307" s="50"/>
      <c r="AB307" s="51"/>
      <c r="AC307" s="51"/>
      <c r="AD307" s="51"/>
      <c r="AE307" s="52"/>
      <c r="AF307" s="53"/>
      <c r="AG307" s="49"/>
      <c r="AH307" s="49"/>
      <c r="AI307" s="49"/>
      <c r="AJ307" s="49"/>
      <c r="AK307" s="49"/>
      <c r="AL307" s="49"/>
      <c r="AM307" s="49"/>
      <c r="AN307" s="49"/>
      <c r="AO307" s="49"/>
    </row>
    <row r="308" spans="1:41" s="71" customFormat="1">
      <c r="A308" s="6"/>
      <c r="B308" s="25"/>
      <c r="C308" s="6"/>
      <c r="D308" s="6"/>
      <c r="E308" s="6"/>
      <c r="F308" s="6"/>
      <c r="G308" s="26"/>
      <c r="H308" s="26"/>
      <c r="I308" s="26"/>
      <c r="J308" s="6"/>
      <c r="K308" s="26"/>
      <c r="L308" s="26"/>
      <c r="M308" s="27"/>
      <c r="N308" s="27"/>
      <c r="O308" s="27"/>
      <c r="P308" s="27"/>
      <c r="Q308" s="26"/>
      <c r="R308" s="26"/>
      <c r="S308" s="26"/>
      <c r="T308" s="26"/>
      <c r="U308" s="26"/>
      <c r="V308" s="26"/>
      <c r="W308" s="26"/>
      <c r="X308" s="8"/>
      <c r="Y308" s="8"/>
      <c r="Z308" s="8"/>
      <c r="AA308" s="50"/>
      <c r="AB308" s="51"/>
      <c r="AC308" s="51"/>
      <c r="AD308" s="51"/>
      <c r="AE308" s="52"/>
      <c r="AF308" s="53"/>
      <c r="AG308" s="49"/>
      <c r="AH308" s="49"/>
      <c r="AI308" s="49"/>
      <c r="AJ308" s="49"/>
      <c r="AK308" s="49"/>
      <c r="AL308" s="49"/>
      <c r="AM308" s="49"/>
      <c r="AN308" s="49"/>
      <c r="AO308" s="49"/>
    </row>
    <row r="309" spans="1:41" s="71" customFormat="1">
      <c r="A309" s="6"/>
      <c r="B309" s="25"/>
      <c r="C309" s="6"/>
      <c r="D309" s="6"/>
      <c r="E309" s="6"/>
      <c r="F309" s="6"/>
      <c r="G309" s="26"/>
      <c r="H309" s="26"/>
      <c r="I309" s="26"/>
      <c r="J309" s="6"/>
      <c r="K309" s="26"/>
      <c r="L309" s="26"/>
      <c r="M309" s="27"/>
      <c r="N309" s="27"/>
      <c r="O309" s="27"/>
      <c r="P309" s="27"/>
      <c r="Q309" s="26"/>
      <c r="R309" s="26"/>
      <c r="S309" s="26"/>
      <c r="T309" s="26"/>
      <c r="U309" s="26"/>
      <c r="V309" s="26"/>
      <c r="W309" s="26"/>
      <c r="X309" s="8"/>
      <c r="Y309" s="8"/>
      <c r="Z309" s="8"/>
      <c r="AA309" s="50"/>
      <c r="AB309" s="51"/>
      <c r="AC309" s="51"/>
      <c r="AD309" s="51"/>
      <c r="AE309" s="52"/>
      <c r="AF309" s="53"/>
      <c r="AG309" s="49"/>
      <c r="AH309" s="49"/>
      <c r="AI309" s="49"/>
      <c r="AJ309" s="49"/>
      <c r="AK309" s="49"/>
      <c r="AL309" s="49"/>
      <c r="AM309" s="49"/>
      <c r="AN309" s="49"/>
      <c r="AO309" s="49"/>
    </row>
    <row r="310" spans="1:41" s="71" customFormat="1">
      <c r="A310" s="6"/>
      <c r="B310" s="25"/>
      <c r="C310" s="6"/>
      <c r="D310" s="6"/>
      <c r="E310" s="6"/>
      <c r="F310" s="6"/>
      <c r="G310" s="26"/>
      <c r="H310" s="26"/>
      <c r="I310" s="26"/>
      <c r="J310" s="6"/>
      <c r="K310" s="26"/>
      <c r="L310" s="26"/>
      <c r="M310" s="27"/>
      <c r="N310" s="27"/>
      <c r="O310" s="27"/>
      <c r="P310" s="27"/>
      <c r="Q310" s="26"/>
      <c r="R310" s="26"/>
      <c r="S310" s="26"/>
      <c r="T310" s="26"/>
      <c r="U310" s="26"/>
      <c r="V310" s="26"/>
      <c r="W310" s="26"/>
      <c r="X310" s="8"/>
      <c r="Y310" s="8"/>
      <c r="Z310" s="8"/>
      <c r="AA310" s="50"/>
      <c r="AB310" s="51"/>
      <c r="AC310" s="51"/>
      <c r="AD310" s="51"/>
      <c r="AE310" s="52"/>
      <c r="AF310" s="53"/>
      <c r="AG310" s="49"/>
      <c r="AH310" s="49"/>
      <c r="AI310" s="49"/>
      <c r="AJ310" s="49"/>
      <c r="AK310" s="49"/>
      <c r="AL310" s="49"/>
      <c r="AM310" s="49"/>
      <c r="AN310" s="49"/>
      <c r="AO310" s="49"/>
    </row>
    <row r="311" spans="1:41" s="71" customFormat="1">
      <c r="A311" s="6"/>
      <c r="B311" s="25"/>
      <c r="C311" s="6"/>
      <c r="D311" s="6"/>
      <c r="E311" s="6"/>
      <c r="F311" s="6"/>
      <c r="G311" s="26"/>
      <c r="H311" s="26"/>
      <c r="I311" s="26"/>
      <c r="J311" s="6"/>
      <c r="K311" s="26"/>
      <c r="L311" s="26"/>
      <c r="M311" s="27"/>
      <c r="N311" s="27"/>
      <c r="O311" s="27"/>
      <c r="P311" s="27"/>
      <c r="Q311" s="26"/>
      <c r="R311" s="26"/>
      <c r="S311" s="26"/>
      <c r="T311" s="26"/>
      <c r="U311" s="26"/>
      <c r="V311" s="26"/>
      <c r="W311" s="26"/>
      <c r="X311" s="8"/>
      <c r="Y311" s="8"/>
      <c r="Z311" s="8"/>
      <c r="AA311" s="50"/>
      <c r="AB311" s="51"/>
      <c r="AC311" s="51"/>
      <c r="AD311" s="51"/>
      <c r="AE311" s="52"/>
      <c r="AF311" s="53"/>
      <c r="AG311" s="49"/>
      <c r="AH311" s="49"/>
      <c r="AI311" s="49"/>
      <c r="AJ311" s="49"/>
      <c r="AK311" s="49"/>
      <c r="AL311" s="49"/>
      <c r="AM311" s="49"/>
      <c r="AN311" s="49"/>
      <c r="AO311" s="49"/>
    </row>
    <row r="312" spans="1:41" s="71" customFormat="1">
      <c r="A312" s="6"/>
      <c r="B312" s="25"/>
      <c r="C312" s="6"/>
      <c r="D312" s="6"/>
      <c r="E312" s="6"/>
      <c r="F312" s="6"/>
      <c r="G312" s="26"/>
      <c r="H312" s="26"/>
      <c r="I312" s="26"/>
      <c r="J312" s="6"/>
      <c r="K312" s="26"/>
      <c r="L312" s="26"/>
      <c r="M312" s="27"/>
      <c r="N312" s="27"/>
      <c r="O312" s="27"/>
      <c r="P312" s="27"/>
      <c r="Q312" s="26"/>
      <c r="R312" s="26"/>
      <c r="S312" s="26"/>
      <c r="T312" s="26"/>
      <c r="U312" s="26"/>
      <c r="V312" s="26"/>
      <c r="W312" s="26"/>
      <c r="X312" s="8"/>
      <c r="Y312" s="8"/>
      <c r="Z312" s="8"/>
      <c r="AA312" s="50"/>
      <c r="AB312" s="51"/>
      <c r="AC312" s="51"/>
      <c r="AD312" s="51"/>
      <c r="AE312" s="52"/>
      <c r="AF312" s="53"/>
      <c r="AG312" s="49"/>
      <c r="AH312" s="49"/>
      <c r="AI312" s="49"/>
      <c r="AJ312" s="49"/>
      <c r="AK312" s="49"/>
      <c r="AL312" s="49"/>
      <c r="AM312" s="49"/>
      <c r="AN312" s="49"/>
      <c r="AO312" s="49"/>
    </row>
    <row r="313" spans="1:41" s="71" customFormat="1">
      <c r="A313" s="6"/>
      <c r="B313" s="25"/>
      <c r="C313" s="6"/>
      <c r="D313" s="6"/>
      <c r="E313" s="6"/>
      <c r="F313" s="6"/>
      <c r="G313" s="26"/>
      <c r="H313" s="26"/>
      <c r="I313" s="26"/>
      <c r="J313" s="6"/>
      <c r="K313" s="26"/>
      <c r="L313" s="26"/>
      <c r="M313" s="27"/>
      <c r="N313" s="27"/>
      <c r="O313" s="27"/>
      <c r="P313" s="27"/>
      <c r="Q313" s="26"/>
      <c r="R313" s="26"/>
      <c r="S313" s="26"/>
      <c r="T313" s="26"/>
      <c r="U313" s="26"/>
      <c r="V313" s="26"/>
      <c r="W313" s="26"/>
      <c r="X313" s="8"/>
      <c r="Y313" s="8"/>
      <c r="Z313" s="8"/>
      <c r="AA313" s="50"/>
      <c r="AB313" s="51"/>
      <c r="AC313" s="51"/>
      <c r="AD313" s="51"/>
      <c r="AE313" s="52"/>
      <c r="AF313" s="53"/>
      <c r="AG313" s="49"/>
      <c r="AH313" s="49"/>
      <c r="AI313" s="49"/>
      <c r="AJ313" s="49"/>
      <c r="AK313" s="49"/>
      <c r="AL313" s="49"/>
      <c r="AM313" s="49"/>
      <c r="AN313" s="49"/>
      <c r="AO313" s="49"/>
    </row>
    <row r="314" spans="1:41" s="71" customFormat="1">
      <c r="A314" s="6"/>
      <c r="B314" s="25"/>
      <c r="C314" s="6"/>
      <c r="D314" s="6"/>
      <c r="E314" s="6"/>
      <c r="F314" s="6"/>
      <c r="G314" s="26"/>
      <c r="H314" s="26"/>
      <c r="I314" s="26"/>
      <c r="J314" s="6"/>
      <c r="K314" s="26"/>
      <c r="L314" s="26"/>
      <c r="M314" s="27"/>
      <c r="N314" s="27"/>
      <c r="O314" s="27"/>
      <c r="P314" s="27"/>
      <c r="Q314" s="26"/>
      <c r="R314" s="26"/>
      <c r="S314" s="26"/>
      <c r="T314" s="26"/>
      <c r="U314" s="26"/>
      <c r="V314" s="26"/>
      <c r="W314" s="26"/>
      <c r="X314" s="8"/>
      <c r="Y314" s="8"/>
      <c r="Z314" s="8"/>
      <c r="AA314" s="50"/>
      <c r="AB314" s="51"/>
      <c r="AC314" s="51"/>
      <c r="AD314" s="51"/>
      <c r="AE314" s="52"/>
      <c r="AF314" s="53"/>
      <c r="AG314" s="49"/>
      <c r="AH314" s="49"/>
      <c r="AI314" s="49"/>
      <c r="AJ314" s="49"/>
      <c r="AK314" s="49"/>
      <c r="AL314" s="49"/>
      <c r="AM314" s="49"/>
      <c r="AN314" s="49"/>
      <c r="AO314" s="49"/>
    </row>
    <row r="315" spans="1:41" s="71" customFormat="1">
      <c r="A315" s="6"/>
      <c r="B315" s="25"/>
      <c r="C315" s="6"/>
      <c r="D315" s="6"/>
      <c r="E315" s="6"/>
      <c r="F315" s="6"/>
      <c r="G315" s="26"/>
      <c r="H315" s="26"/>
      <c r="I315" s="26"/>
      <c r="J315" s="6"/>
      <c r="K315" s="26"/>
      <c r="L315" s="26"/>
      <c r="M315" s="27"/>
      <c r="N315" s="27"/>
      <c r="O315" s="27"/>
      <c r="P315" s="27"/>
      <c r="Q315" s="26"/>
      <c r="R315" s="26"/>
      <c r="S315" s="26"/>
      <c r="T315" s="26"/>
      <c r="U315" s="26"/>
      <c r="V315" s="26"/>
      <c r="W315" s="26"/>
      <c r="X315" s="8"/>
      <c r="Y315" s="8"/>
      <c r="Z315" s="8"/>
      <c r="AA315" s="50"/>
      <c r="AB315" s="51"/>
      <c r="AC315" s="51"/>
      <c r="AD315" s="51"/>
      <c r="AE315" s="52"/>
      <c r="AF315" s="53"/>
      <c r="AG315" s="49"/>
      <c r="AH315" s="49"/>
      <c r="AI315" s="49"/>
      <c r="AJ315" s="49"/>
      <c r="AK315" s="49"/>
      <c r="AL315" s="49"/>
      <c r="AM315" s="49"/>
      <c r="AN315" s="49"/>
      <c r="AO315" s="49"/>
    </row>
    <row r="316" spans="1:41" s="71" customFormat="1">
      <c r="A316" s="6"/>
      <c r="B316" s="25"/>
      <c r="C316" s="6"/>
      <c r="D316" s="6"/>
      <c r="E316" s="6"/>
      <c r="F316" s="6"/>
      <c r="G316" s="26"/>
      <c r="H316" s="26"/>
      <c r="I316" s="26"/>
      <c r="J316" s="6"/>
      <c r="K316" s="26"/>
      <c r="L316" s="26"/>
      <c r="M316" s="27"/>
      <c r="N316" s="27"/>
      <c r="O316" s="27"/>
      <c r="P316" s="27"/>
      <c r="Q316" s="26"/>
      <c r="R316" s="26"/>
      <c r="S316" s="26"/>
      <c r="T316" s="26"/>
      <c r="U316" s="26"/>
      <c r="V316" s="26"/>
      <c r="W316" s="26"/>
      <c r="X316" s="8"/>
      <c r="Y316" s="8"/>
      <c r="Z316" s="8"/>
      <c r="AA316" s="50"/>
      <c r="AB316" s="51"/>
      <c r="AC316" s="51"/>
      <c r="AD316" s="51"/>
      <c r="AE316" s="52"/>
      <c r="AF316" s="53"/>
      <c r="AG316" s="49"/>
      <c r="AH316" s="49"/>
      <c r="AI316" s="49"/>
      <c r="AJ316" s="49"/>
      <c r="AK316" s="49"/>
      <c r="AL316" s="49"/>
      <c r="AM316" s="49"/>
      <c r="AN316" s="49"/>
      <c r="AO316" s="49"/>
    </row>
    <row r="317" spans="1:41" s="71" customFormat="1">
      <c r="A317" s="6"/>
      <c r="B317" s="25"/>
      <c r="C317" s="6"/>
      <c r="D317" s="6"/>
      <c r="E317" s="6"/>
      <c r="F317" s="6"/>
      <c r="G317" s="26"/>
      <c r="H317" s="26"/>
      <c r="I317" s="26"/>
      <c r="J317" s="6"/>
      <c r="K317" s="26"/>
      <c r="L317" s="26"/>
      <c r="M317" s="27"/>
      <c r="N317" s="27"/>
      <c r="O317" s="27"/>
      <c r="P317" s="27"/>
      <c r="Q317" s="26"/>
      <c r="R317" s="26"/>
      <c r="S317" s="26"/>
      <c r="T317" s="26"/>
      <c r="U317" s="26"/>
      <c r="V317" s="26"/>
      <c r="W317" s="26"/>
      <c r="X317" s="8"/>
      <c r="Y317" s="8"/>
      <c r="Z317" s="8"/>
      <c r="AA317" s="50"/>
      <c r="AB317" s="51"/>
      <c r="AC317" s="51"/>
      <c r="AD317" s="51"/>
      <c r="AE317" s="52"/>
      <c r="AF317" s="53"/>
      <c r="AG317" s="49"/>
      <c r="AH317" s="49"/>
      <c r="AI317" s="49"/>
      <c r="AJ317" s="49"/>
      <c r="AK317" s="49"/>
      <c r="AL317" s="49"/>
      <c r="AM317" s="49"/>
      <c r="AN317" s="49"/>
      <c r="AO317" s="49"/>
    </row>
    <row r="318" spans="1:41" s="71" customFormat="1">
      <c r="A318" s="6"/>
      <c r="B318" s="25"/>
      <c r="C318" s="6"/>
      <c r="D318" s="6"/>
      <c r="E318" s="6"/>
      <c r="F318" s="6"/>
      <c r="G318" s="26"/>
      <c r="H318" s="26"/>
      <c r="I318" s="26"/>
      <c r="J318" s="6"/>
      <c r="K318" s="26"/>
      <c r="L318" s="26"/>
      <c r="M318" s="27"/>
      <c r="N318" s="27"/>
      <c r="O318" s="27"/>
      <c r="P318" s="27"/>
      <c r="Q318" s="26"/>
      <c r="R318" s="26"/>
      <c r="S318" s="26"/>
      <c r="T318" s="26"/>
      <c r="U318" s="26"/>
      <c r="V318" s="26"/>
      <c r="W318" s="26"/>
      <c r="X318" s="8"/>
      <c r="Y318" s="8"/>
      <c r="Z318" s="8"/>
      <c r="AA318" s="50"/>
      <c r="AB318" s="51"/>
      <c r="AC318" s="51"/>
      <c r="AD318" s="51"/>
      <c r="AE318" s="52"/>
      <c r="AF318" s="53"/>
      <c r="AG318" s="49"/>
      <c r="AH318" s="49"/>
      <c r="AI318" s="49"/>
      <c r="AJ318" s="49"/>
      <c r="AK318" s="49"/>
      <c r="AL318" s="49"/>
      <c r="AM318" s="49"/>
      <c r="AN318" s="49"/>
      <c r="AO318" s="49"/>
    </row>
    <row r="319" spans="1:41" s="71" customFormat="1">
      <c r="A319" s="6"/>
      <c r="B319" s="25"/>
      <c r="C319" s="6"/>
      <c r="D319" s="6"/>
      <c r="E319" s="6"/>
      <c r="F319" s="6"/>
      <c r="G319" s="26"/>
      <c r="H319" s="26"/>
      <c r="I319" s="26"/>
      <c r="J319" s="6"/>
      <c r="K319" s="26"/>
      <c r="L319" s="26"/>
      <c r="M319" s="27"/>
      <c r="N319" s="27"/>
      <c r="O319" s="27"/>
      <c r="P319" s="27"/>
      <c r="Q319" s="26"/>
      <c r="R319" s="26"/>
      <c r="S319" s="26"/>
      <c r="T319" s="26"/>
      <c r="U319" s="26"/>
      <c r="V319" s="26"/>
      <c r="W319" s="26"/>
      <c r="X319" s="8"/>
      <c r="Y319" s="8"/>
      <c r="Z319" s="8"/>
      <c r="AA319" s="50"/>
      <c r="AB319" s="51"/>
      <c r="AC319" s="51"/>
      <c r="AD319" s="51"/>
      <c r="AE319" s="52"/>
      <c r="AF319" s="53"/>
      <c r="AG319" s="49"/>
      <c r="AH319" s="49"/>
      <c r="AI319" s="49"/>
      <c r="AJ319" s="49"/>
      <c r="AK319" s="49"/>
      <c r="AL319" s="49"/>
      <c r="AM319" s="49"/>
      <c r="AN319" s="49"/>
      <c r="AO319" s="49"/>
    </row>
    <row r="320" spans="1:41" s="71" customFormat="1">
      <c r="A320" s="6"/>
      <c r="B320" s="25"/>
      <c r="C320" s="6"/>
      <c r="D320" s="6"/>
      <c r="E320" s="6"/>
      <c r="F320" s="6"/>
      <c r="G320" s="26"/>
      <c r="H320" s="26"/>
      <c r="I320" s="26"/>
      <c r="J320" s="6"/>
      <c r="K320" s="26"/>
      <c r="L320" s="26"/>
      <c r="M320" s="27"/>
      <c r="N320" s="27"/>
      <c r="O320" s="27"/>
      <c r="P320" s="27"/>
      <c r="Q320" s="26"/>
      <c r="R320" s="26"/>
      <c r="S320" s="26"/>
      <c r="T320" s="26"/>
      <c r="U320" s="26"/>
      <c r="V320" s="26"/>
      <c r="W320" s="26"/>
      <c r="X320" s="8"/>
      <c r="Y320" s="8"/>
      <c r="Z320" s="8"/>
      <c r="AA320" s="50"/>
      <c r="AB320" s="51"/>
      <c r="AC320" s="51"/>
      <c r="AD320" s="51"/>
      <c r="AE320" s="52"/>
      <c r="AF320" s="53"/>
      <c r="AG320" s="49"/>
      <c r="AH320" s="49"/>
      <c r="AI320" s="49"/>
      <c r="AJ320" s="49"/>
      <c r="AK320" s="49"/>
      <c r="AL320" s="49"/>
      <c r="AM320" s="49"/>
      <c r="AN320" s="49"/>
      <c r="AO320" s="49"/>
    </row>
    <row r="321" spans="1:41" s="71" customFormat="1">
      <c r="A321" s="6"/>
      <c r="B321" s="25"/>
      <c r="C321" s="6"/>
      <c r="D321" s="6"/>
      <c r="E321" s="6"/>
      <c r="F321" s="6"/>
      <c r="G321" s="26"/>
      <c r="H321" s="26"/>
      <c r="I321" s="26"/>
      <c r="J321" s="6"/>
      <c r="K321" s="26"/>
      <c r="L321" s="26"/>
      <c r="M321" s="27"/>
      <c r="N321" s="27"/>
      <c r="O321" s="27"/>
      <c r="P321" s="27"/>
      <c r="Q321" s="26"/>
      <c r="R321" s="26"/>
      <c r="S321" s="26"/>
      <c r="T321" s="26"/>
      <c r="U321" s="26"/>
      <c r="V321" s="26"/>
      <c r="W321" s="26"/>
      <c r="X321" s="8"/>
      <c r="Y321" s="8"/>
      <c r="Z321" s="8"/>
      <c r="AA321" s="50"/>
      <c r="AB321" s="51"/>
      <c r="AC321" s="51"/>
      <c r="AD321" s="51"/>
      <c r="AE321" s="52"/>
      <c r="AF321" s="53"/>
      <c r="AG321" s="49"/>
      <c r="AH321" s="49"/>
      <c r="AI321" s="49"/>
      <c r="AJ321" s="49"/>
      <c r="AK321" s="49"/>
      <c r="AL321" s="49"/>
      <c r="AM321" s="49"/>
      <c r="AN321" s="49"/>
      <c r="AO321" s="49"/>
    </row>
    <row r="322" spans="1:41" s="71" customFormat="1">
      <c r="A322" s="6"/>
      <c r="B322" s="25"/>
      <c r="C322" s="6"/>
      <c r="D322" s="6"/>
      <c r="E322" s="6"/>
      <c r="F322" s="6"/>
      <c r="G322" s="26"/>
      <c r="H322" s="26"/>
      <c r="I322" s="26"/>
      <c r="J322" s="6"/>
      <c r="K322" s="26"/>
      <c r="L322" s="26"/>
      <c r="M322" s="27"/>
      <c r="N322" s="27"/>
      <c r="O322" s="27"/>
      <c r="P322" s="27"/>
      <c r="Q322" s="26"/>
      <c r="R322" s="26"/>
      <c r="S322" s="26"/>
      <c r="T322" s="26"/>
      <c r="U322" s="26"/>
      <c r="V322" s="26"/>
      <c r="W322" s="26"/>
      <c r="X322" s="8"/>
      <c r="Y322" s="8"/>
      <c r="Z322" s="8"/>
      <c r="AA322" s="50"/>
      <c r="AB322" s="51"/>
      <c r="AC322" s="51"/>
      <c r="AD322" s="51"/>
      <c r="AE322" s="52"/>
      <c r="AF322" s="53"/>
      <c r="AG322" s="49"/>
      <c r="AH322" s="49"/>
      <c r="AI322" s="49"/>
      <c r="AJ322" s="49"/>
      <c r="AK322" s="49"/>
      <c r="AL322" s="49"/>
      <c r="AM322" s="49"/>
      <c r="AN322" s="49"/>
      <c r="AO322" s="49"/>
    </row>
    <row r="323" spans="1:41" s="71" customFormat="1">
      <c r="A323" s="6"/>
      <c r="B323" s="25"/>
      <c r="C323" s="6"/>
      <c r="D323" s="6"/>
      <c r="E323" s="6"/>
      <c r="F323" s="6"/>
      <c r="G323" s="26"/>
      <c r="H323" s="26"/>
      <c r="I323" s="26"/>
      <c r="J323" s="6"/>
      <c r="K323" s="26"/>
      <c r="L323" s="26"/>
      <c r="M323" s="27"/>
      <c r="N323" s="27"/>
      <c r="O323" s="27"/>
      <c r="P323" s="27"/>
      <c r="Q323" s="26"/>
      <c r="R323" s="26"/>
      <c r="S323" s="26"/>
      <c r="T323" s="26"/>
      <c r="U323" s="26"/>
      <c r="V323" s="26"/>
      <c r="W323" s="26"/>
      <c r="X323" s="8"/>
      <c r="Y323" s="8"/>
      <c r="Z323" s="8"/>
      <c r="AA323" s="50"/>
      <c r="AB323" s="51"/>
      <c r="AC323" s="51"/>
      <c r="AD323" s="51"/>
      <c r="AE323" s="52"/>
      <c r="AF323" s="53"/>
      <c r="AG323" s="49"/>
      <c r="AH323" s="49"/>
      <c r="AI323" s="49"/>
      <c r="AJ323" s="49"/>
      <c r="AK323" s="49"/>
      <c r="AL323" s="49"/>
      <c r="AM323" s="49"/>
      <c r="AN323" s="49"/>
      <c r="AO323" s="49"/>
    </row>
    <row r="324" spans="1:41" s="71" customFormat="1">
      <c r="A324" s="6"/>
      <c r="B324" s="25"/>
      <c r="C324" s="6"/>
      <c r="D324" s="6"/>
      <c r="E324" s="6"/>
      <c r="F324" s="6"/>
      <c r="G324" s="26"/>
      <c r="H324" s="26"/>
      <c r="I324" s="26"/>
      <c r="J324" s="6"/>
      <c r="K324" s="26"/>
      <c r="L324" s="26"/>
      <c r="M324" s="27"/>
      <c r="N324" s="27"/>
      <c r="O324" s="27"/>
      <c r="P324" s="27"/>
      <c r="Q324" s="26"/>
      <c r="R324" s="26"/>
      <c r="S324" s="26"/>
      <c r="T324" s="26"/>
      <c r="U324" s="26"/>
      <c r="V324" s="26"/>
      <c r="W324" s="26"/>
      <c r="X324" s="8"/>
      <c r="Y324" s="8"/>
      <c r="Z324" s="8"/>
      <c r="AA324" s="50"/>
      <c r="AB324" s="51"/>
      <c r="AC324" s="51"/>
      <c r="AD324" s="51"/>
      <c r="AE324" s="52"/>
      <c r="AF324" s="53"/>
      <c r="AG324" s="49"/>
      <c r="AH324" s="49"/>
      <c r="AI324" s="49"/>
      <c r="AJ324" s="49"/>
      <c r="AK324" s="49"/>
      <c r="AL324" s="49"/>
      <c r="AM324" s="49"/>
      <c r="AN324" s="49"/>
      <c r="AO324" s="49"/>
    </row>
    <row r="325" spans="1:41" s="71" customFormat="1">
      <c r="A325" s="6"/>
      <c r="B325" s="25"/>
      <c r="C325" s="6"/>
      <c r="D325" s="6"/>
      <c r="E325" s="6"/>
      <c r="F325" s="6"/>
      <c r="G325" s="26"/>
      <c r="H325" s="26"/>
      <c r="I325" s="26"/>
      <c r="J325" s="6"/>
      <c r="K325" s="26"/>
      <c r="L325" s="26"/>
      <c r="M325" s="27"/>
      <c r="N325" s="27"/>
      <c r="O325" s="27"/>
      <c r="P325" s="27"/>
      <c r="Q325" s="26"/>
      <c r="R325" s="26"/>
      <c r="S325" s="26"/>
      <c r="T325" s="26"/>
      <c r="U325" s="26"/>
      <c r="V325" s="26"/>
      <c r="W325" s="26"/>
      <c r="X325" s="8"/>
      <c r="Y325" s="8"/>
      <c r="Z325" s="8"/>
      <c r="AA325" s="50"/>
      <c r="AB325" s="51"/>
      <c r="AC325" s="51"/>
      <c r="AD325" s="51"/>
      <c r="AE325" s="52"/>
      <c r="AF325" s="53"/>
      <c r="AG325" s="49"/>
      <c r="AH325" s="49"/>
      <c r="AI325" s="49"/>
      <c r="AJ325" s="49"/>
      <c r="AK325" s="49"/>
      <c r="AL325" s="49"/>
      <c r="AM325" s="49"/>
      <c r="AN325" s="49"/>
      <c r="AO325" s="49"/>
    </row>
    <row r="326" spans="1:41" s="71" customFormat="1">
      <c r="A326" s="6"/>
      <c r="B326" s="25"/>
      <c r="C326" s="6"/>
      <c r="D326" s="6"/>
      <c r="E326" s="6"/>
      <c r="F326" s="6"/>
      <c r="G326" s="26"/>
      <c r="H326" s="26"/>
      <c r="I326" s="26"/>
      <c r="J326" s="6"/>
      <c r="K326" s="26"/>
      <c r="L326" s="26"/>
      <c r="M326" s="27"/>
      <c r="N326" s="27"/>
      <c r="O326" s="27"/>
      <c r="P326" s="27"/>
      <c r="Q326" s="26"/>
      <c r="R326" s="26"/>
      <c r="S326" s="26"/>
      <c r="T326" s="26"/>
      <c r="U326" s="26"/>
      <c r="V326" s="26"/>
      <c r="W326" s="26"/>
      <c r="X326" s="8"/>
      <c r="Y326" s="8"/>
      <c r="Z326" s="8"/>
      <c r="AA326" s="50"/>
      <c r="AB326" s="51"/>
      <c r="AC326" s="51"/>
      <c r="AD326" s="51"/>
      <c r="AE326" s="52"/>
      <c r="AF326" s="53"/>
      <c r="AG326" s="49"/>
      <c r="AH326" s="49"/>
      <c r="AI326" s="49"/>
      <c r="AJ326" s="49"/>
      <c r="AK326" s="49"/>
      <c r="AL326" s="49"/>
      <c r="AM326" s="49"/>
      <c r="AN326" s="49"/>
      <c r="AO326" s="49"/>
    </row>
    <row r="327" spans="1:41" s="71" customFormat="1">
      <c r="A327" s="6"/>
      <c r="B327" s="25"/>
      <c r="C327" s="6"/>
      <c r="D327" s="6"/>
      <c r="E327" s="6"/>
      <c r="F327" s="6"/>
      <c r="G327" s="26"/>
      <c r="H327" s="26"/>
      <c r="I327" s="26"/>
      <c r="J327" s="6"/>
      <c r="K327" s="26"/>
      <c r="L327" s="26"/>
      <c r="M327" s="27"/>
      <c r="N327" s="27"/>
      <c r="O327" s="27"/>
      <c r="P327" s="27"/>
      <c r="Q327" s="26"/>
      <c r="R327" s="26"/>
      <c r="S327" s="26"/>
      <c r="T327" s="26"/>
      <c r="U327" s="26"/>
      <c r="V327" s="26"/>
      <c r="W327" s="26"/>
      <c r="X327" s="8"/>
      <c r="Y327" s="8"/>
      <c r="Z327" s="8"/>
      <c r="AA327" s="50"/>
      <c r="AB327" s="51"/>
      <c r="AC327" s="51"/>
      <c r="AD327" s="51"/>
      <c r="AE327" s="52"/>
      <c r="AF327" s="53"/>
      <c r="AG327" s="49"/>
      <c r="AH327" s="49"/>
      <c r="AI327" s="49"/>
      <c r="AJ327" s="49"/>
      <c r="AK327" s="49"/>
      <c r="AL327" s="49"/>
      <c r="AM327" s="49"/>
      <c r="AN327" s="49"/>
      <c r="AO327" s="49"/>
    </row>
    <row r="328" spans="1:41" s="71" customFormat="1">
      <c r="A328" s="6"/>
      <c r="B328" s="25"/>
      <c r="C328" s="6"/>
      <c r="D328" s="6"/>
      <c r="E328" s="6"/>
      <c r="F328" s="6"/>
      <c r="G328" s="26"/>
      <c r="H328" s="26"/>
      <c r="I328" s="26"/>
      <c r="J328" s="6"/>
      <c r="K328" s="26"/>
      <c r="L328" s="26"/>
      <c r="M328" s="27"/>
      <c r="N328" s="27"/>
      <c r="O328" s="27"/>
      <c r="P328" s="27"/>
      <c r="Q328" s="26"/>
      <c r="R328" s="26"/>
      <c r="S328" s="26"/>
      <c r="T328" s="26"/>
      <c r="U328" s="26"/>
      <c r="V328" s="26"/>
      <c r="W328" s="26"/>
      <c r="X328" s="8"/>
      <c r="Y328" s="8"/>
      <c r="Z328" s="8"/>
      <c r="AA328" s="50"/>
      <c r="AB328" s="51"/>
      <c r="AC328" s="51"/>
      <c r="AD328" s="51"/>
      <c r="AE328" s="52"/>
      <c r="AF328" s="53"/>
      <c r="AG328" s="49"/>
      <c r="AH328" s="49"/>
      <c r="AI328" s="49"/>
      <c r="AJ328" s="49"/>
      <c r="AK328" s="49"/>
      <c r="AL328" s="49"/>
      <c r="AM328" s="49"/>
      <c r="AN328" s="49"/>
      <c r="AO328" s="49"/>
    </row>
    <row r="329" spans="1:41" s="71" customFormat="1">
      <c r="A329" s="6"/>
      <c r="B329" s="25"/>
      <c r="C329" s="6"/>
      <c r="D329" s="6"/>
      <c r="E329" s="6"/>
      <c r="F329" s="6"/>
      <c r="G329" s="26"/>
      <c r="H329" s="26"/>
      <c r="I329" s="26"/>
      <c r="J329" s="6"/>
      <c r="K329" s="26"/>
      <c r="L329" s="26"/>
      <c r="M329" s="27"/>
      <c r="N329" s="27"/>
      <c r="O329" s="27"/>
      <c r="P329" s="27"/>
      <c r="Q329" s="26"/>
      <c r="R329" s="26"/>
      <c r="S329" s="26"/>
      <c r="T329" s="26"/>
      <c r="U329" s="26"/>
      <c r="V329" s="26"/>
      <c r="W329" s="26"/>
      <c r="X329" s="8"/>
      <c r="Y329" s="8"/>
      <c r="Z329" s="8"/>
      <c r="AA329" s="50"/>
      <c r="AB329" s="51"/>
      <c r="AC329" s="51"/>
      <c r="AD329" s="51"/>
      <c r="AE329" s="52"/>
      <c r="AF329" s="53"/>
      <c r="AG329" s="49"/>
      <c r="AH329" s="49"/>
      <c r="AI329" s="49"/>
      <c r="AJ329" s="49"/>
      <c r="AK329" s="49"/>
      <c r="AL329" s="49"/>
      <c r="AM329" s="49"/>
      <c r="AN329" s="49"/>
      <c r="AO329" s="49"/>
    </row>
    <row r="330" spans="1:41" s="71" customFormat="1">
      <c r="A330" s="6"/>
      <c r="B330" s="25"/>
      <c r="C330" s="6"/>
      <c r="D330" s="6"/>
      <c r="E330" s="6"/>
      <c r="F330" s="6"/>
      <c r="G330" s="26"/>
      <c r="H330" s="26"/>
      <c r="I330" s="26"/>
      <c r="J330" s="6"/>
      <c r="K330" s="26"/>
      <c r="L330" s="26"/>
      <c r="M330" s="27"/>
      <c r="N330" s="27"/>
      <c r="O330" s="27"/>
      <c r="P330" s="27"/>
      <c r="Q330" s="26"/>
      <c r="R330" s="26"/>
      <c r="S330" s="26"/>
      <c r="T330" s="26"/>
      <c r="U330" s="26"/>
      <c r="V330" s="26"/>
      <c r="W330" s="26"/>
      <c r="X330" s="8"/>
      <c r="Y330" s="8"/>
      <c r="Z330" s="8"/>
      <c r="AA330" s="50"/>
      <c r="AB330" s="51"/>
      <c r="AC330" s="51"/>
      <c r="AD330" s="51"/>
      <c r="AE330" s="52"/>
      <c r="AF330" s="53"/>
      <c r="AG330" s="49"/>
      <c r="AH330" s="49"/>
      <c r="AI330" s="49"/>
      <c r="AJ330" s="49"/>
      <c r="AK330" s="49"/>
      <c r="AL330" s="49"/>
      <c r="AM330" s="49"/>
      <c r="AN330" s="49"/>
      <c r="AO330" s="49"/>
    </row>
    <row r="331" spans="1:41" s="71" customFormat="1">
      <c r="A331" s="6"/>
      <c r="B331" s="25"/>
      <c r="C331" s="6"/>
      <c r="D331" s="6"/>
      <c r="E331" s="6"/>
      <c r="F331" s="6"/>
      <c r="G331" s="26"/>
      <c r="H331" s="26"/>
      <c r="I331" s="26"/>
      <c r="J331" s="6"/>
      <c r="K331" s="26"/>
      <c r="L331" s="26"/>
      <c r="M331" s="27"/>
      <c r="N331" s="27"/>
      <c r="O331" s="27"/>
      <c r="P331" s="27"/>
      <c r="Q331" s="26"/>
      <c r="R331" s="26"/>
      <c r="S331" s="26"/>
      <c r="T331" s="26"/>
      <c r="U331" s="26"/>
      <c r="V331" s="26"/>
      <c r="W331" s="26"/>
      <c r="X331" s="8"/>
      <c r="Y331" s="8"/>
      <c r="Z331" s="8"/>
      <c r="AA331" s="50"/>
      <c r="AB331" s="51"/>
      <c r="AC331" s="51"/>
      <c r="AD331" s="51"/>
      <c r="AE331" s="52"/>
      <c r="AF331" s="53"/>
      <c r="AG331" s="49"/>
      <c r="AH331" s="49"/>
      <c r="AI331" s="49"/>
      <c r="AJ331" s="49"/>
      <c r="AK331" s="49"/>
      <c r="AL331" s="49"/>
      <c r="AM331" s="49"/>
      <c r="AN331" s="49"/>
      <c r="AO331" s="49"/>
    </row>
    <row r="332" spans="1:41" s="71" customFormat="1">
      <c r="A332" s="6"/>
      <c r="B332" s="25"/>
      <c r="C332" s="6"/>
      <c r="D332" s="6"/>
      <c r="E332" s="6"/>
      <c r="F332" s="6"/>
      <c r="G332" s="26"/>
      <c r="H332" s="26"/>
      <c r="I332" s="26"/>
      <c r="J332" s="6"/>
      <c r="K332" s="26"/>
      <c r="L332" s="26"/>
      <c r="M332" s="27"/>
      <c r="N332" s="27"/>
      <c r="O332" s="27"/>
      <c r="P332" s="27"/>
      <c r="Q332" s="26"/>
      <c r="R332" s="26"/>
      <c r="S332" s="26"/>
      <c r="T332" s="26"/>
      <c r="U332" s="26"/>
      <c r="V332" s="26"/>
      <c r="W332" s="26"/>
      <c r="X332" s="8"/>
      <c r="Y332" s="8"/>
      <c r="Z332" s="8"/>
      <c r="AA332" s="50"/>
      <c r="AB332" s="51"/>
      <c r="AC332" s="51"/>
      <c r="AD332" s="51"/>
      <c r="AE332" s="52"/>
      <c r="AF332" s="53"/>
      <c r="AG332" s="49"/>
      <c r="AH332" s="49"/>
      <c r="AI332" s="49"/>
      <c r="AJ332" s="49"/>
      <c r="AK332" s="49"/>
      <c r="AL332" s="49"/>
      <c r="AM332" s="49"/>
      <c r="AN332" s="49"/>
      <c r="AO332" s="49"/>
    </row>
    <row r="333" spans="1:41" s="71" customFormat="1">
      <c r="A333" s="6"/>
      <c r="B333" s="25"/>
      <c r="C333" s="6"/>
      <c r="D333" s="6"/>
      <c r="E333" s="6"/>
      <c r="F333" s="6"/>
      <c r="G333" s="26"/>
      <c r="H333" s="26"/>
      <c r="I333" s="26"/>
      <c r="J333" s="6"/>
      <c r="K333" s="26"/>
      <c r="L333" s="26"/>
      <c r="M333" s="27"/>
      <c r="N333" s="27"/>
      <c r="O333" s="27"/>
      <c r="P333" s="27"/>
      <c r="Q333" s="26"/>
      <c r="R333" s="26"/>
      <c r="S333" s="26"/>
      <c r="T333" s="26"/>
      <c r="U333" s="26"/>
      <c r="V333" s="26"/>
      <c r="W333" s="26"/>
      <c r="X333" s="8"/>
      <c r="Y333" s="8"/>
      <c r="Z333" s="8"/>
      <c r="AA333" s="50"/>
      <c r="AB333" s="51"/>
      <c r="AC333" s="51"/>
      <c r="AD333" s="51"/>
      <c r="AE333" s="52"/>
      <c r="AF333" s="53"/>
      <c r="AG333" s="49"/>
      <c r="AH333" s="49"/>
      <c r="AI333" s="49"/>
      <c r="AJ333" s="49"/>
      <c r="AK333" s="49"/>
      <c r="AL333" s="49"/>
      <c r="AM333" s="49"/>
      <c r="AN333" s="49"/>
      <c r="AO333" s="49"/>
    </row>
    <row r="334" spans="1:41" s="71" customFormat="1">
      <c r="A334" s="6"/>
      <c r="B334" s="25"/>
      <c r="C334" s="6"/>
      <c r="D334" s="6"/>
      <c r="E334" s="6"/>
      <c r="F334" s="6"/>
      <c r="G334" s="26"/>
      <c r="H334" s="26"/>
      <c r="I334" s="26"/>
      <c r="J334" s="6"/>
      <c r="K334" s="26"/>
      <c r="L334" s="26"/>
      <c r="M334" s="27"/>
      <c r="N334" s="27"/>
      <c r="O334" s="27"/>
      <c r="P334" s="27"/>
      <c r="Q334" s="26"/>
      <c r="R334" s="26"/>
      <c r="S334" s="26"/>
      <c r="T334" s="26"/>
      <c r="U334" s="26"/>
      <c r="V334" s="26"/>
      <c r="W334" s="26"/>
      <c r="X334" s="8"/>
      <c r="Y334" s="8"/>
      <c r="Z334" s="8"/>
      <c r="AA334" s="50"/>
      <c r="AB334" s="51"/>
      <c r="AC334" s="51"/>
      <c r="AD334" s="51"/>
      <c r="AE334" s="52"/>
      <c r="AF334" s="53"/>
      <c r="AG334" s="49"/>
      <c r="AH334" s="49"/>
      <c r="AI334" s="49"/>
      <c r="AJ334" s="49"/>
      <c r="AK334" s="49"/>
      <c r="AL334" s="49"/>
      <c r="AM334" s="49"/>
      <c r="AN334" s="49"/>
      <c r="AO334" s="49"/>
    </row>
    <row r="335" spans="1:41" s="71" customFormat="1">
      <c r="A335" s="6"/>
      <c r="B335" s="25"/>
      <c r="C335" s="6"/>
      <c r="D335" s="6"/>
      <c r="E335" s="6"/>
      <c r="F335" s="6"/>
      <c r="G335" s="26"/>
      <c r="H335" s="26"/>
      <c r="I335" s="26"/>
      <c r="J335" s="6"/>
      <c r="K335" s="26"/>
      <c r="L335" s="26"/>
      <c r="M335" s="27"/>
      <c r="N335" s="27"/>
      <c r="O335" s="27"/>
      <c r="P335" s="27"/>
      <c r="Q335" s="26"/>
      <c r="R335" s="26"/>
      <c r="S335" s="26"/>
      <c r="T335" s="26"/>
      <c r="U335" s="26"/>
      <c r="V335" s="26"/>
      <c r="W335" s="26"/>
      <c r="X335" s="8"/>
      <c r="Y335" s="8"/>
      <c r="Z335" s="8"/>
      <c r="AA335" s="50"/>
      <c r="AB335" s="51"/>
      <c r="AC335" s="51"/>
      <c r="AD335" s="51"/>
      <c r="AE335" s="52"/>
      <c r="AF335" s="53"/>
      <c r="AG335" s="49"/>
      <c r="AH335" s="49"/>
      <c r="AI335" s="49"/>
      <c r="AJ335" s="49"/>
      <c r="AK335" s="49"/>
      <c r="AL335" s="49"/>
      <c r="AM335" s="49"/>
      <c r="AN335" s="49"/>
      <c r="AO335" s="49"/>
    </row>
    <row r="336" spans="1:41" s="71" customFormat="1">
      <c r="A336" s="6"/>
      <c r="B336" s="25"/>
      <c r="C336" s="6"/>
      <c r="D336" s="6"/>
      <c r="E336" s="6"/>
      <c r="F336" s="6"/>
      <c r="G336" s="26"/>
      <c r="H336" s="26"/>
      <c r="I336" s="26"/>
      <c r="J336" s="6"/>
      <c r="K336" s="26"/>
      <c r="L336" s="26"/>
      <c r="M336" s="27"/>
      <c r="N336" s="27"/>
      <c r="O336" s="27"/>
      <c r="P336" s="27"/>
      <c r="Q336" s="26"/>
      <c r="R336" s="26"/>
      <c r="S336" s="26"/>
      <c r="T336" s="26"/>
      <c r="U336" s="26"/>
      <c r="V336" s="26"/>
      <c r="W336" s="26"/>
      <c r="X336" s="8"/>
      <c r="Y336" s="8"/>
      <c r="Z336" s="8"/>
      <c r="AA336" s="50"/>
      <c r="AB336" s="51"/>
      <c r="AC336" s="51"/>
      <c r="AD336" s="51"/>
      <c r="AE336" s="52"/>
      <c r="AF336" s="53"/>
      <c r="AG336" s="49"/>
      <c r="AH336" s="49"/>
      <c r="AI336" s="49"/>
      <c r="AJ336" s="49"/>
      <c r="AK336" s="49"/>
      <c r="AL336" s="49"/>
      <c r="AM336" s="49"/>
      <c r="AN336" s="49"/>
      <c r="AO336" s="49"/>
    </row>
    <row r="337" spans="1:41" s="71" customFormat="1">
      <c r="A337" s="6"/>
      <c r="B337" s="25"/>
      <c r="C337" s="6"/>
      <c r="D337" s="6"/>
      <c r="E337" s="6"/>
      <c r="F337" s="6"/>
      <c r="G337" s="26"/>
      <c r="H337" s="26"/>
      <c r="I337" s="26"/>
      <c r="J337" s="6"/>
      <c r="K337" s="26"/>
      <c r="L337" s="26"/>
      <c r="M337" s="27"/>
      <c r="N337" s="27"/>
      <c r="O337" s="27"/>
      <c r="P337" s="27"/>
      <c r="Q337" s="26"/>
      <c r="R337" s="26"/>
      <c r="S337" s="26"/>
      <c r="T337" s="26"/>
      <c r="U337" s="26"/>
      <c r="V337" s="26"/>
      <c r="W337" s="26"/>
      <c r="X337" s="8"/>
      <c r="Y337" s="8"/>
      <c r="Z337" s="8"/>
      <c r="AA337" s="50"/>
      <c r="AB337" s="51"/>
      <c r="AC337" s="51"/>
      <c r="AD337" s="51"/>
      <c r="AE337" s="52"/>
      <c r="AF337" s="53"/>
      <c r="AG337" s="49"/>
      <c r="AH337" s="49"/>
      <c r="AI337" s="49"/>
      <c r="AJ337" s="49"/>
      <c r="AK337" s="49"/>
      <c r="AL337" s="49"/>
      <c r="AM337" s="49"/>
      <c r="AN337" s="49"/>
      <c r="AO337" s="49"/>
    </row>
    <row r="338" spans="1:41" s="71" customFormat="1">
      <c r="A338" s="6"/>
      <c r="B338" s="25"/>
      <c r="C338" s="6"/>
      <c r="D338" s="6"/>
      <c r="E338" s="6"/>
      <c r="F338" s="6"/>
      <c r="G338" s="26"/>
      <c r="H338" s="26"/>
      <c r="I338" s="26"/>
      <c r="J338" s="6"/>
      <c r="K338" s="26"/>
      <c r="L338" s="26"/>
      <c r="M338" s="27"/>
      <c r="N338" s="27"/>
      <c r="O338" s="27"/>
      <c r="P338" s="27"/>
      <c r="Q338" s="26"/>
      <c r="R338" s="26"/>
      <c r="S338" s="26"/>
      <c r="T338" s="26"/>
      <c r="U338" s="26"/>
      <c r="V338" s="26"/>
      <c r="W338" s="26"/>
      <c r="X338" s="8"/>
      <c r="Y338" s="8"/>
      <c r="Z338" s="8"/>
      <c r="AA338" s="50"/>
      <c r="AB338" s="51"/>
      <c r="AC338" s="51"/>
      <c r="AD338" s="51"/>
      <c r="AE338" s="52"/>
      <c r="AF338" s="53"/>
      <c r="AG338" s="49"/>
      <c r="AH338" s="49"/>
      <c r="AI338" s="49"/>
      <c r="AJ338" s="49"/>
      <c r="AK338" s="49"/>
      <c r="AL338" s="49"/>
      <c r="AM338" s="49"/>
      <c r="AN338" s="49"/>
      <c r="AO338" s="49"/>
    </row>
    <row r="339" spans="1:41" s="71" customFormat="1">
      <c r="A339" s="6"/>
      <c r="B339" s="25"/>
      <c r="C339" s="6"/>
      <c r="D339" s="6"/>
      <c r="E339" s="6"/>
      <c r="F339" s="6"/>
      <c r="G339" s="26"/>
      <c r="H339" s="26"/>
      <c r="I339" s="26"/>
      <c r="J339" s="6"/>
      <c r="K339" s="26"/>
      <c r="L339" s="26"/>
      <c r="M339" s="27"/>
      <c r="N339" s="27"/>
      <c r="O339" s="27"/>
      <c r="P339" s="27"/>
      <c r="Q339" s="26"/>
      <c r="R339" s="26"/>
      <c r="S339" s="26"/>
      <c r="T339" s="26"/>
      <c r="U339" s="26"/>
      <c r="V339" s="26"/>
      <c r="W339" s="26"/>
      <c r="X339" s="8"/>
      <c r="Y339" s="8"/>
      <c r="Z339" s="8"/>
      <c r="AA339" s="50"/>
      <c r="AB339" s="51"/>
      <c r="AC339" s="51"/>
      <c r="AD339" s="51"/>
      <c r="AE339" s="52"/>
      <c r="AF339" s="53"/>
      <c r="AG339" s="49"/>
      <c r="AH339" s="49"/>
      <c r="AI339" s="49"/>
      <c r="AJ339" s="49"/>
      <c r="AK339" s="49"/>
      <c r="AL339" s="49"/>
      <c r="AM339" s="49"/>
      <c r="AN339" s="49"/>
      <c r="AO339" s="49"/>
    </row>
    <row r="340" spans="1:41" s="71" customFormat="1">
      <c r="A340" s="6"/>
      <c r="B340" s="25"/>
      <c r="C340" s="6"/>
      <c r="D340" s="6"/>
      <c r="E340" s="6"/>
      <c r="F340" s="6"/>
      <c r="G340" s="26"/>
      <c r="H340" s="26"/>
      <c r="I340" s="26"/>
      <c r="J340" s="6"/>
      <c r="K340" s="26"/>
      <c r="L340" s="26"/>
      <c r="M340" s="27"/>
      <c r="N340" s="27"/>
      <c r="O340" s="27"/>
      <c r="P340" s="27"/>
      <c r="Q340" s="26"/>
      <c r="R340" s="26"/>
      <c r="S340" s="26"/>
      <c r="T340" s="26"/>
      <c r="U340" s="26"/>
      <c r="V340" s="26"/>
      <c r="W340" s="26"/>
      <c r="X340" s="8"/>
      <c r="Y340" s="8"/>
      <c r="Z340" s="8"/>
      <c r="AA340" s="50"/>
      <c r="AB340" s="51"/>
      <c r="AC340" s="51"/>
      <c r="AD340" s="51"/>
      <c r="AE340" s="52"/>
      <c r="AF340" s="53"/>
      <c r="AG340" s="49"/>
      <c r="AH340" s="49"/>
      <c r="AI340" s="49"/>
      <c r="AJ340" s="49"/>
      <c r="AK340" s="49"/>
      <c r="AL340" s="49"/>
      <c r="AM340" s="49"/>
      <c r="AN340" s="49"/>
      <c r="AO340" s="49"/>
    </row>
    <row r="341" spans="1:41" s="71" customFormat="1">
      <c r="A341" s="6"/>
      <c r="B341" s="25"/>
      <c r="C341" s="6"/>
      <c r="D341" s="6"/>
      <c r="E341" s="6"/>
      <c r="F341" s="6"/>
      <c r="G341" s="26"/>
      <c r="H341" s="26"/>
      <c r="I341" s="26"/>
      <c r="J341" s="6"/>
      <c r="K341" s="26"/>
      <c r="L341" s="26"/>
      <c r="M341" s="27"/>
      <c r="N341" s="27"/>
      <c r="O341" s="27"/>
      <c r="P341" s="27"/>
      <c r="Q341" s="26"/>
      <c r="R341" s="26"/>
      <c r="S341" s="26"/>
      <c r="T341" s="26"/>
      <c r="U341" s="26"/>
      <c r="V341" s="26"/>
      <c r="W341" s="26"/>
      <c r="X341" s="8"/>
      <c r="Y341" s="8"/>
      <c r="Z341" s="8"/>
      <c r="AA341" s="50"/>
      <c r="AB341" s="51"/>
      <c r="AC341" s="51"/>
      <c r="AD341" s="51"/>
      <c r="AE341" s="52"/>
      <c r="AF341" s="53"/>
      <c r="AG341" s="49"/>
      <c r="AH341" s="49"/>
      <c r="AI341" s="49"/>
      <c r="AJ341" s="49"/>
      <c r="AK341" s="49"/>
      <c r="AL341" s="49"/>
      <c r="AM341" s="49"/>
      <c r="AN341" s="49"/>
      <c r="AO341" s="49"/>
    </row>
    <row r="342" spans="1:41" s="71" customFormat="1">
      <c r="A342" s="6"/>
      <c r="B342" s="25"/>
      <c r="C342" s="6"/>
      <c r="D342" s="6"/>
      <c r="E342" s="6"/>
      <c r="F342" s="6"/>
      <c r="G342" s="26"/>
      <c r="H342" s="26"/>
      <c r="I342" s="26"/>
      <c r="J342" s="6"/>
      <c r="K342" s="26"/>
      <c r="L342" s="26"/>
      <c r="M342" s="27"/>
      <c r="N342" s="27"/>
      <c r="O342" s="27"/>
      <c r="P342" s="27"/>
      <c r="Q342" s="26"/>
      <c r="R342" s="26"/>
      <c r="S342" s="26"/>
      <c r="T342" s="26"/>
      <c r="U342" s="26"/>
      <c r="V342" s="26"/>
      <c r="W342" s="26"/>
      <c r="X342" s="8"/>
      <c r="Y342" s="8"/>
      <c r="Z342" s="8"/>
      <c r="AA342" s="50"/>
      <c r="AB342" s="51"/>
      <c r="AC342" s="51"/>
      <c r="AD342" s="51"/>
      <c r="AE342" s="52"/>
      <c r="AF342" s="53"/>
      <c r="AG342" s="49"/>
      <c r="AH342" s="49"/>
      <c r="AI342" s="49"/>
      <c r="AJ342" s="49"/>
      <c r="AK342" s="49"/>
      <c r="AL342" s="49"/>
      <c r="AM342" s="49"/>
      <c r="AN342" s="49"/>
      <c r="AO342" s="49"/>
    </row>
    <row r="343" spans="1:41" s="71" customFormat="1">
      <c r="A343" s="6"/>
      <c r="B343" s="25"/>
      <c r="C343" s="6"/>
      <c r="D343" s="6"/>
      <c r="E343" s="6"/>
      <c r="F343" s="6"/>
      <c r="G343" s="26"/>
      <c r="H343" s="26"/>
      <c r="I343" s="26"/>
      <c r="J343" s="6"/>
      <c r="K343" s="26"/>
      <c r="L343" s="26"/>
      <c r="M343" s="27"/>
      <c r="N343" s="27"/>
      <c r="O343" s="27"/>
      <c r="P343" s="27"/>
      <c r="Q343" s="26"/>
      <c r="R343" s="26"/>
      <c r="S343" s="26"/>
      <c r="T343" s="26"/>
      <c r="U343" s="26"/>
      <c r="V343" s="26"/>
      <c r="W343" s="26"/>
      <c r="X343" s="8"/>
      <c r="Y343" s="8"/>
      <c r="Z343" s="8"/>
      <c r="AA343" s="50"/>
      <c r="AB343" s="51"/>
      <c r="AC343" s="51"/>
      <c r="AD343" s="51"/>
      <c r="AE343" s="52"/>
      <c r="AF343" s="53"/>
      <c r="AG343" s="49"/>
      <c r="AH343" s="49"/>
      <c r="AI343" s="49"/>
      <c r="AJ343" s="49"/>
      <c r="AK343" s="49"/>
      <c r="AL343" s="49"/>
      <c r="AM343" s="49"/>
      <c r="AN343" s="49"/>
      <c r="AO343" s="49"/>
    </row>
    <row r="344" spans="1:41" s="71" customFormat="1">
      <c r="A344" s="6"/>
      <c r="B344" s="25"/>
      <c r="C344" s="6"/>
      <c r="D344" s="6"/>
      <c r="E344" s="6"/>
      <c r="F344" s="6"/>
      <c r="G344" s="26"/>
      <c r="H344" s="26"/>
      <c r="I344" s="26"/>
      <c r="J344" s="6"/>
      <c r="K344" s="26"/>
      <c r="L344" s="26"/>
      <c r="M344" s="27"/>
      <c r="N344" s="27"/>
      <c r="O344" s="27"/>
      <c r="P344" s="27"/>
      <c r="Q344" s="26"/>
      <c r="R344" s="26"/>
      <c r="S344" s="26"/>
      <c r="T344" s="26"/>
      <c r="U344" s="26"/>
      <c r="V344" s="26"/>
      <c r="W344" s="26"/>
      <c r="X344" s="8"/>
      <c r="Y344" s="8"/>
      <c r="Z344" s="8"/>
      <c r="AA344" s="50"/>
      <c r="AB344" s="51"/>
      <c r="AC344" s="51"/>
      <c r="AD344" s="51"/>
      <c r="AE344" s="52"/>
      <c r="AF344" s="53"/>
      <c r="AG344" s="49"/>
      <c r="AH344" s="49"/>
      <c r="AI344" s="49"/>
      <c r="AJ344" s="49"/>
      <c r="AK344" s="49"/>
      <c r="AL344" s="49"/>
      <c r="AM344" s="49"/>
      <c r="AN344" s="49"/>
      <c r="AO344" s="49"/>
    </row>
    <row r="345" spans="1:41" s="71" customFormat="1">
      <c r="A345" s="6"/>
      <c r="B345" s="25"/>
      <c r="C345" s="6"/>
      <c r="D345" s="6"/>
      <c r="E345" s="6"/>
      <c r="F345" s="6"/>
      <c r="G345" s="26"/>
      <c r="H345" s="26"/>
      <c r="I345" s="26"/>
      <c r="J345" s="6"/>
      <c r="K345" s="26"/>
      <c r="L345" s="26"/>
      <c r="M345" s="27"/>
      <c r="N345" s="27"/>
      <c r="O345" s="27"/>
      <c r="P345" s="27"/>
      <c r="Q345" s="26"/>
      <c r="R345" s="26"/>
      <c r="S345" s="26"/>
      <c r="T345" s="26"/>
      <c r="U345" s="26"/>
      <c r="V345" s="26"/>
      <c r="W345" s="26"/>
      <c r="X345" s="8"/>
      <c r="Y345" s="8"/>
      <c r="Z345" s="8"/>
      <c r="AA345" s="50"/>
      <c r="AB345" s="51"/>
      <c r="AC345" s="51"/>
      <c r="AD345" s="51"/>
      <c r="AE345" s="52"/>
      <c r="AF345" s="53"/>
      <c r="AG345" s="49"/>
      <c r="AH345" s="49"/>
      <c r="AI345" s="49"/>
      <c r="AJ345" s="49"/>
      <c r="AK345" s="49"/>
      <c r="AL345" s="49"/>
      <c r="AM345" s="49"/>
      <c r="AN345" s="49"/>
      <c r="AO345" s="49"/>
    </row>
    <row r="346" spans="1:41" s="71" customFormat="1">
      <c r="A346" s="6"/>
      <c r="B346" s="25"/>
      <c r="C346" s="6"/>
      <c r="D346" s="6"/>
      <c r="E346" s="6"/>
      <c r="F346" s="6"/>
      <c r="G346" s="26"/>
      <c r="H346" s="26"/>
      <c r="I346" s="26"/>
      <c r="J346" s="6"/>
      <c r="K346" s="26"/>
      <c r="L346" s="26"/>
      <c r="M346" s="27"/>
      <c r="N346" s="27"/>
      <c r="O346" s="27"/>
      <c r="P346" s="27"/>
      <c r="Q346" s="26"/>
      <c r="R346" s="26"/>
      <c r="S346" s="26"/>
      <c r="T346" s="26"/>
      <c r="U346" s="26"/>
      <c r="V346" s="26"/>
      <c r="W346" s="26"/>
      <c r="X346" s="8"/>
      <c r="Y346" s="8"/>
      <c r="Z346" s="8"/>
      <c r="AA346" s="50"/>
      <c r="AB346" s="51"/>
      <c r="AC346" s="51"/>
      <c r="AD346" s="51"/>
      <c r="AE346" s="52"/>
      <c r="AF346" s="53"/>
      <c r="AG346" s="49"/>
      <c r="AH346" s="49"/>
      <c r="AI346" s="49"/>
      <c r="AJ346" s="49"/>
      <c r="AK346" s="49"/>
      <c r="AL346" s="49"/>
      <c r="AM346" s="49"/>
      <c r="AN346" s="49"/>
      <c r="AO346" s="49"/>
    </row>
    <row r="347" spans="1:41" s="71" customFormat="1">
      <c r="A347" s="6"/>
      <c r="B347" s="25"/>
      <c r="C347" s="6"/>
      <c r="D347" s="6"/>
      <c r="E347" s="6"/>
      <c r="F347" s="6"/>
      <c r="G347" s="26"/>
      <c r="H347" s="26"/>
      <c r="I347" s="26"/>
      <c r="J347" s="6"/>
      <c r="K347" s="26"/>
      <c r="L347" s="26"/>
      <c r="M347" s="27"/>
      <c r="N347" s="27"/>
      <c r="O347" s="27"/>
      <c r="P347" s="27"/>
      <c r="Q347" s="26"/>
      <c r="R347" s="26"/>
      <c r="S347" s="26"/>
      <c r="T347" s="26"/>
      <c r="U347" s="26"/>
      <c r="V347" s="26"/>
      <c r="W347" s="26"/>
      <c r="X347" s="8"/>
      <c r="Y347" s="8"/>
      <c r="Z347" s="8"/>
      <c r="AA347" s="50"/>
      <c r="AB347" s="51"/>
      <c r="AC347" s="51"/>
      <c r="AD347" s="51"/>
      <c r="AE347" s="52"/>
      <c r="AF347" s="53"/>
      <c r="AG347" s="49"/>
      <c r="AH347" s="49"/>
      <c r="AI347" s="49"/>
      <c r="AJ347" s="49"/>
      <c r="AK347" s="49"/>
      <c r="AL347" s="49"/>
      <c r="AM347" s="49"/>
      <c r="AN347" s="49"/>
      <c r="AO347" s="49"/>
    </row>
  </sheetData>
  <mergeCells count="34">
    <mergeCell ref="A1:Y1"/>
    <mergeCell ref="A2:Y2"/>
    <mergeCell ref="A3:Y3"/>
    <mergeCell ref="A4:Y4"/>
    <mergeCell ref="A5:A7"/>
    <mergeCell ref="B5:B7"/>
    <mergeCell ref="C5:C7"/>
    <mergeCell ref="D5:D7"/>
    <mergeCell ref="E5:E7"/>
    <mergeCell ref="F5:I5"/>
    <mergeCell ref="S6:S7"/>
    <mergeCell ref="T6:T7"/>
    <mergeCell ref="M6:P6"/>
    <mergeCell ref="F6:F7"/>
    <mergeCell ref="K6:K7"/>
    <mergeCell ref="H6:I6"/>
    <mergeCell ref="G6:G7"/>
    <mergeCell ref="W6:W7"/>
    <mergeCell ref="V6:V7"/>
    <mergeCell ref="R6:R7"/>
    <mergeCell ref="J6:J7"/>
    <mergeCell ref="AC5:AC7"/>
    <mergeCell ref="J5:P5"/>
    <mergeCell ref="Q5:R5"/>
    <mergeCell ref="S5:T5"/>
    <mergeCell ref="U5:U7"/>
    <mergeCell ref="V5:W5"/>
    <mergeCell ref="X5:X7"/>
    <mergeCell ref="L6:L7"/>
    <mergeCell ref="Y5:Y7"/>
    <mergeCell ref="AA5:AA7"/>
    <mergeCell ref="AB5:AB7"/>
    <mergeCell ref="Q6:Q7"/>
    <mergeCell ref="Z5:Z7"/>
  </mergeCells>
  <printOptions horizontalCentered="1"/>
  <pageMargins left="0.39370078740157483" right="0.39370078740157483" top="0.59055118110236227" bottom="0.98425196850393704" header="0.39370078740157483" footer="0.39370078740157483"/>
  <pageSetup paperSize="8" scale="69" fitToHeight="0" orientation="landscape" r:id="rId1"/>
  <headerFooter differentFirst="1">
    <oddFooter>&amp;R&amp;"+,thường"&amp;12&amp;P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pageSetUpPr fitToPage="1"/>
  </sheetPr>
  <dimension ref="A1:AA46"/>
  <sheetViews>
    <sheetView showZeros="0" zoomScale="75" zoomScaleNormal="75" workbookViewId="0">
      <pane xSplit="5" ySplit="9" topLeftCell="F10" activePane="bottomRight" state="frozen"/>
      <selection activeCell="P21" sqref="P21"/>
      <selection pane="topRight" activeCell="P21" sqref="P21"/>
      <selection pane="bottomLeft" activeCell="P21" sqref="P21"/>
      <selection pane="bottomRight" activeCell="P21" sqref="P21"/>
    </sheetView>
  </sheetViews>
  <sheetFormatPr defaultColWidth="9.08203125" defaultRowHeight="13"/>
  <cols>
    <col min="1" max="1" width="4.25" style="72" customWidth="1"/>
    <col min="2" max="2" width="45.75" style="72" customWidth="1"/>
    <col min="3" max="5" width="10.75" style="72" customWidth="1"/>
    <col min="6" max="6" width="16.75" style="72" customWidth="1"/>
    <col min="7" max="8" width="14.75" style="72" customWidth="1"/>
    <col min="9" max="9" width="16.75" style="72" hidden="1" customWidth="1"/>
    <col min="10" max="11" width="13.75" style="72" hidden="1" customWidth="1"/>
    <col min="12" max="12" width="11.58203125" style="72" hidden="1" customWidth="1"/>
    <col min="13" max="13" width="14.75" style="72" customWidth="1"/>
    <col min="14" max="15" width="11.58203125" style="72" hidden="1" customWidth="1"/>
    <col min="16" max="16" width="14.75" style="72" customWidth="1"/>
    <col min="17" max="19" width="11.58203125" style="72" hidden="1" customWidth="1"/>
    <col min="20" max="20" width="75.58203125" style="72" hidden="1" customWidth="1"/>
    <col min="21" max="21" width="30.75" style="72" hidden="1" customWidth="1"/>
    <col min="22" max="16384" width="9.08203125" style="72"/>
  </cols>
  <sheetData>
    <row r="1" spans="1:27">
      <c r="A1" s="408" t="s">
        <v>215</v>
      </c>
      <c r="B1" s="408"/>
      <c r="C1" s="408"/>
      <c r="D1" s="408"/>
      <c r="E1" s="408"/>
      <c r="F1" s="408"/>
      <c r="G1" s="408"/>
      <c r="H1" s="408"/>
      <c r="I1" s="408"/>
      <c r="J1" s="408"/>
      <c r="K1" s="408"/>
      <c r="L1" s="408"/>
      <c r="M1" s="408"/>
      <c r="N1" s="408"/>
      <c r="O1" s="408"/>
      <c r="P1" s="408"/>
      <c r="Q1" s="408"/>
      <c r="R1" s="408"/>
      <c r="S1" s="408"/>
      <c r="T1" s="408"/>
      <c r="U1" s="408"/>
    </row>
    <row r="2" spans="1:27">
      <c r="A2" s="408" t="s">
        <v>216</v>
      </c>
      <c r="B2" s="408"/>
      <c r="C2" s="408"/>
      <c r="D2" s="408"/>
      <c r="E2" s="408"/>
      <c r="F2" s="408"/>
      <c r="G2" s="408"/>
      <c r="H2" s="408"/>
      <c r="I2" s="408"/>
      <c r="J2" s="408"/>
      <c r="K2" s="408"/>
      <c r="L2" s="408"/>
      <c r="M2" s="408"/>
      <c r="N2" s="408"/>
      <c r="O2" s="408"/>
      <c r="P2" s="408"/>
      <c r="Q2" s="408"/>
      <c r="R2" s="408"/>
      <c r="S2" s="408"/>
      <c r="T2" s="408"/>
      <c r="U2" s="408"/>
    </row>
    <row r="3" spans="1:27">
      <c r="A3" s="365" t="s">
        <v>0</v>
      </c>
      <c r="B3" s="365"/>
      <c r="C3" s="365"/>
      <c r="D3" s="365"/>
      <c r="E3" s="365"/>
      <c r="F3" s="365"/>
      <c r="G3" s="365"/>
      <c r="H3" s="365"/>
      <c r="I3" s="365"/>
      <c r="J3" s="365"/>
      <c r="K3" s="365"/>
      <c r="L3" s="365"/>
      <c r="M3" s="365"/>
      <c r="N3" s="365"/>
      <c r="O3" s="365"/>
      <c r="P3" s="365"/>
      <c r="Q3" s="365"/>
      <c r="R3" s="365"/>
      <c r="S3" s="365"/>
      <c r="T3" s="365"/>
      <c r="U3" s="365"/>
    </row>
    <row r="4" spans="1:27">
      <c r="A4" s="368" t="s">
        <v>1</v>
      </c>
      <c r="B4" s="368"/>
      <c r="C4" s="368"/>
      <c r="D4" s="368"/>
      <c r="E4" s="368"/>
      <c r="F4" s="368"/>
      <c r="G4" s="368"/>
      <c r="H4" s="368"/>
      <c r="I4" s="368"/>
      <c r="J4" s="368"/>
      <c r="K4" s="368"/>
      <c r="L4" s="368"/>
      <c r="M4" s="368"/>
      <c r="N4" s="368"/>
      <c r="O4" s="368"/>
      <c r="P4" s="368"/>
      <c r="Q4" s="368"/>
      <c r="R4" s="368"/>
      <c r="S4" s="368"/>
      <c r="T4" s="368"/>
      <c r="U4" s="368"/>
    </row>
    <row r="5" spans="1:27" ht="30" customHeight="1">
      <c r="A5" s="349" t="s">
        <v>2</v>
      </c>
      <c r="B5" s="349" t="s">
        <v>60</v>
      </c>
      <c r="C5" s="349" t="s">
        <v>20</v>
      </c>
      <c r="D5" s="349" t="s">
        <v>61</v>
      </c>
      <c r="E5" s="349" t="s">
        <v>22</v>
      </c>
      <c r="F5" s="350" t="s">
        <v>62</v>
      </c>
      <c r="G5" s="350"/>
      <c r="H5" s="350"/>
      <c r="I5" s="350"/>
      <c r="J5" s="350" t="s">
        <v>64</v>
      </c>
      <c r="K5" s="350"/>
      <c r="L5" s="73" t="s">
        <v>66</v>
      </c>
      <c r="M5" s="357" t="s">
        <v>67</v>
      </c>
      <c r="N5" s="73" t="s">
        <v>66</v>
      </c>
      <c r="O5" s="350" t="s">
        <v>68</v>
      </c>
      <c r="P5" s="350" t="s">
        <v>217</v>
      </c>
      <c r="Q5" s="350" t="s">
        <v>70</v>
      </c>
      <c r="R5" s="350" t="s">
        <v>71</v>
      </c>
      <c r="S5" s="350" t="s">
        <v>72</v>
      </c>
      <c r="T5" s="349" t="s">
        <v>73</v>
      </c>
      <c r="U5" s="349" t="s">
        <v>32</v>
      </c>
      <c r="V5" s="432" t="s">
        <v>34</v>
      </c>
    </row>
    <row r="6" spans="1:27" ht="30" customHeight="1">
      <c r="A6" s="349"/>
      <c r="B6" s="349"/>
      <c r="C6" s="349"/>
      <c r="D6" s="349"/>
      <c r="E6" s="349"/>
      <c r="F6" s="349" t="s">
        <v>38</v>
      </c>
      <c r="G6" s="350" t="s">
        <v>39</v>
      </c>
      <c r="H6" s="350" t="s">
        <v>4</v>
      </c>
      <c r="I6" s="350"/>
      <c r="J6" s="350" t="s">
        <v>5</v>
      </c>
      <c r="K6" s="350" t="s">
        <v>75</v>
      </c>
      <c r="L6" s="350" t="s">
        <v>76</v>
      </c>
      <c r="M6" s="407"/>
      <c r="N6" s="73" t="s">
        <v>4</v>
      </c>
      <c r="O6" s="350"/>
      <c r="P6" s="350"/>
      <c r="Q6" s="350"/>
      <c r="R6" s="350"/>
      <c r="S6" s="350"/>
      <c r="T6" s="349"/>
      <c r="U6" s="349"/>
      <c r="V6" s="432"/>
    </row>
    <row r="7" spans="1:27" ht="30" customHeight="1">
      <c r="A7" s="349"/>
      <c r="B7" s="349"/>
      <c r="C7" s="349"/>
      <c r="D7" s="349"/>
      <c r="E7" s="349"/>
      <c r="F7" s="349"/>
      <c r="G7" s="350"/>
      <c r="H7" s="29" t="s">
        <v>78</v>
      </c>
      <c r="I7" s="29" t="s">
        <v>79</v>
      </c>
      <c r="J7" s="350"/>
      <c r="K7" s="350"/>
      <c r="L7" s="350"/>
      <c r="M7" s="358"/>
      <c r="N7" s="29" t="s">
        <v>79</v>
      </c>
      <c r="O7" s="350"/>
      <c r="P7" s="350"/>
      <c r="Q7" s="350"/>
      <c r="R7" s="350"/>
      <c r="S7" s="350"/>
      <c r="T7" s="349"/>
      <c r="U7" s="349"/>
      <c r="V7" s="432"/>
    </row>
    <row r="8" spans="1:27">
      <c r="A8" s="10">
        <v>1</v>
      </c>
      <c r="B8" s="10">
        <v>2</v>
      </c>
      <c r="C8" s="10">
        <v>3</v>
      </c>
      <c r="D8" s="10">
        <v>4</v>
      </c>
      <c r="E8" s="10">
        <v>5</v>
      </c>
      <c r="F8" s="10">
        <v>6</v>
      </c>
      <c r="G8" s="30">
        <v>7</v>
      </c>
      <c r="H8" s="30">
        <v>8</v>
      </c>
      <c r="I8" s="30">
        <v>9</v>
      </c>
      <c r="J8" s="30">
        <v>10</v>
      </c>
      <c r="K8" s="30">
        <v>11</v>
      </c>
      <c r="L8" s="30"/>
      <c r="M8" s="30">
        <v>9</v>
      </c>
      <c r="N8" s="30"/>
      <c r="O8" s="30"/>
      <c r="P8" s="30">
        <v>10</v>
      </c>
      <c r="Q8" s="30"/>
      <c r="R8" s="30"/>
      <c r="S8" s="30"/>
      <c r="T8" s="10"/>
      <c r="U8" s="10"/>
    </row>
    <row r="9" spans="1:27" s="76" customFormat="1" ht="33" customHeight="1">
      <c r="A9" s="74"/>
      <c r="B9" s="74" t="s">
        <v>8</v>
      </c>
      <c r="C9" s="74"/>
      <c r="D9" s="74"/>
      <c r="E9" s="74"/>
      <c r="F9" s="74"/>
      <c r="G9" s="75">
        <f t="shared" ref="G9:O9" si="0">+G10+G40</f>
        <v>15892670</v>
      </c>
      <c r="H9" s="75">
        <f t="shared" si="0"/>
        <v>15892670</v>
      </c>
      <c r="I9" s="75">
        <f t="shared" si="0"/>
        <v>0</v>
      </c>
      <c r="J9" s="75">
        <f t="shared" si="0"/>
        <v>0</v>
      </c>
      <c r="K9" s="75">
        <f t="shared" si="0"/>
        <v>0</v>
      </c>
      <c r="L9" s="75">
        <f t="shared" si="0"/>
        <v>15798328</v>
      </c>
      <c r="M9" s="75">
        <f t="shared" si="0"/>
        <v>15798328</v>
      </c>
      <c r="N9" s="75">
        <f t="shared" si="0"/>
        <v>250000</v>
      </c>
      <c r="O9" s="75">
        <f t="shared" si="0"/>
        <v>6715565</v>
      </c>
      <c r="P9" s="75">
        <v>7000000</v>
      </c>
      <c r="Q9" s="75">
        <f t="shared" ref="Q9:AA9" si="1">+Q10+Q40</f>
        <v>0</v>
      </c>
      <c r="R9" s="75">
        <f t="shared" si="1"/>
        <v>0</v>
      </c>
      <c r="S9" s="75">
        <f t="shared" si="1"/>
        <v>0</v>
      </c>
      <c r="T9" s="74">
        <f t="shared" si="1"/>
        <v>0</v>
      </c>
      <c r="U9" s="74">
        <f t="shared" si="1"/>
        <v>0</v>
      </c>
      <c r="V9" s="76">
        <f t="shared" si="1"/>
        <v>14</v>
      </c>
      <c r="W9" s="76">
        <f t="shared" si="1"/>
        <v>0</v>
      </c>
      <c r="X9" s="76">
        <f t="shared" si="1"/>
        <v>0</v>
      </c>
      <c r="Y9" s="76">
        <f t="shared" si="1"/>
        <v>0</v>
      </c>
      <c r="Z9" s="76">
        <f t="shared" si="1"/>
        <v>0</v>
      </c>
      <c r="AA9" s="76">
        <f t="shared" si="1"/>
        <v>0</v>
      </c>
    </row>
    <row r="10" spans="1:27" s="76" customFormat="1" ht="33" customHeight="1">
      <c r="A10" s="74" t="s">
        <v>9</v>
      </c>
      <c r="B10" s="77" t="s">
        <v>10</v>
      </c>
      <c r="C10" s="74"/>
      <c r="D10" s="74"/>
      <c r="E10" s="74"/>
      <c r="F10" s="74"/>
      <c r="G10" s="75">
        <f>+G11</f>
        <v>14204328</v>
      </c>
      <c r="H10" s="75">
        <f t="shared" ref="H10:AA10" si="2">+H11</f>
        <v>14204328</v>
      </c>
      <c r="I10" s="75">
        <f t="shared" si="2"/>
        <v>0</v>
      </c>
      <c r="J10" s="75">
        <f t="shared" si="2"/>
        <v>0</v>
      </c>
      <c r="K10" s="75">
        <f t="shared" si="2"/>
        <v>0</v>
      </c>
      <c r="L10" s="75">
        <f t="shared" si="2"/>
        <v>14204328</v>
      </c>
      <c r="M10" s="75">
        <f t="shared" si="2"/>
        <v>14204328</v>
      </c>
      <c r="N10" s="75">
        <f t="shared" si="2"/>
        <v>250000</v>
      </c>
      <c r="O10" s="75">
        <f t="shared" si="2"/>
        <v>5715565</v>
      </c>
      <c r="P10" s="78">
        <f t="shared" si="2"/>
        <v>5715565</v>
      </c>
      <c r="Q10" s="75">
        <f t="shared" si="2"/>
        <v>0</v>
      </c>
      <c r="R10" s="75">
        <f t="shared" si="2"/>
        <v>0</v>
      </c>
      <c r="S10" s="75">
        <f t="shared" si="2"/>
        <v>0</v>
      </c>
      <c r="T10" s="74">
        <f t="shared" si="2"/>
        <v>0</v>
      </c>
      <c r="U10" s="74">
        <f t="shared" si="2"/>
        <v>0</v>
      </c>
      <c r="V10" s="76">
        <f t="shared" si="2"/>
        <v>12</v>
      </c>
      <c r="W10" s="76">
        <f t="shared" si="2"/>
        <v>0</v>
      </c>
      <c r="X10" s="76">
        <f t="shared" si="2"/>
        <v>0</v>
      </c>
      <c r="Y10" s="76">
        <f t="shared" si="2"/>
        <v>0</v>
      </c>
      <c r="Z10" s="76">
        <f t="shared" si="2"/>
        <v>0</v>
      </c>
      <c r="AA10" s="76">
        <f t="shared" si="2"/>
        <v>0</v>
      </c>
    </row>
    <row r="11" spans="1:27" s="76" customFormat="1" ht="33" customHeight="1">
      <c r="A11" s="74"/>
      <c r="B11" s="77" t="s">
        <v>14</v>
      </c>
      <c r="C11" s="74"/>
      <c r="D11" s="74"/>
      <c r="E11" s="74"/>
      <c r="F11" s="74"/>
      <c r="G11" s="75">
        <f>+G12+G25+G32+G37</f>
        <v>14204328</v>
      </c>
      <c r="H11" s="75">
        <f t="shared" ref="H11:AA11" si="3">+H12+H25+H32+H37</f>
        <v>14204328</v>
      </c>
      <c r="I11" s="75">
        <f t="shared" si="3"/>
        <v>0</v>
      </c>
      <c r="J11" s="75">
        <f t="shared" si="3"/>
        <v>0</v>
      </c>
      <c r="K11" s="75">
        <f t="shared" si="3"/>
        <v>0</v>
      </c>
      <c r="L11" s="75">
        <f t="shared" si="3"/>
        <v>14204328</v>
      </c>
      <c r="M11" s="75">
        <f t="shared" si="3"/>
        <v>14204328</v>
      </c>
      <c r="N11" s="75">
        <f t="shared" si="3"/>
        <v>250000</v>
      </c>
      <c r="O11" s="75">
        <f t="shared" si="3"/>
        <v>5715565</v>
      </c>
      <c r="P11" s="78">
        <f t="shared" si="3"/>
        <v>5715565</v>
      </c>
      <c r="Q11" s="75">
        <f t="shared" si="3"/>
        <v>0</v>
      </c>
      <c r="R11" s="75">
        <f t="shared" si="3"/>
        <v>0</v>
      </c>
      <c r="S11" s="75">
        <f t="shared" si="3"/>
        <v>0</v>
      </c>
      <c r="T11" s="74">
        <f t="shared" si="3"/>
        <v>0</v>
      </c>
      <c r="U11" s="74">
        <f t="shared" si="3"/>
        <v>0</v>
      </c>
      <c r="V11" s="76">
        <f t="shared" si="3"/>
        <v>12</v>
      </c>
      <c r="W11" s="76">
        <f t="shared" si="3"/>
        <v>0</v>
      </c>
      <c r="X11" s="76">
        <f t="shared" si="3"/>
        <v>0</v>
      </c>
      <c r="Y11" s="76">
        <f t="shared" si="3"/>
        <v>0</v>
      </c>
      <c r="Z11" s="76">
        <f t="shared" si="3"/>
        <v>0</v>
      </c>
      <c r="AA11" s="76">
        <f t="shared" si="3"/>
        <v>0</v>
      </c>
    </row>
    <row r="12" spans="1:27" s="76" customFormat="1" ht="33" customHeight="1">
      <c r="A12" s="74"/>
      <c r="B12" s="77" t="s">
        <v>91</v>
      </c>
      <c r="C12" s="74"/>
      <c r="D12" s="74"/>
      <c r="E12" s="74"/>
      <c r="F12" s="74"/>
      <c r="G12" s="75">
        <f>+G13+G15+G17+G19+G21+G23</f>
        <v>6686806</v>
      </c>
      <c r="H12" s="75">
        <f t="shared" ref="H12:AA12" si="4">+H13+H15+H17+H19+H21+H23</f>
        <v>6686806</v>
      </c>
      <c r="I12" s="75">
        <f t="shared" si="4"/>
        <v>0</v>
      </c>
      <c r="J12" s="75">
        <f t="shared" si="4"/>
        <v>0</v>
      </c>
      <c r="K12" s="75">
        <f t="shared" si="4"/>
        <v>0</v>
      </c>
      <c r="L12" s="75">
        <f t="shared" si="4"/>
        <v>6686806</v>
      </c>
      <c r="M12" s="75">
        <f t="shared" si="4"/>
        <v>6686806</v>
      </c>
      <c r="N12" s="75">
        <f t="shared" si="4"/>
        <v>0</v>
      </c>
      <c r="O12" s="75">
        <f t="shared" si="4"/>
        <v>3000000</v>
      </c>
      <c r="P12" s="78">
        <f t="shared" si="4"/>
        <v>3000000</v>
      </c>
      <c r="Q12" s="75">
        <f t="shared" si="4"/>
        <v>0</v>
      </c>
      <c r="R12" s="75">
        <f t="shared" si="4"/>
        <v>0</v>
      </c>
      <c r="S12" s="75">
        <f t="shared" si="4"/>
        <v>0</v>
      </c>
      <c r="T12" s="74">
        <f t="shared" si="4"/>
        <v>0</v>
      </c>
      <c r="U12" s="74">
        <f t="shared" si="4"/>
        <v>0</v>
      </c>
      <c r="V12" s="76">
        <f t="shared" si="4"/>
        <v>6</v>
      </c>
      <c r="W12" s="76">
        <f t="shared" si="4"/>
        <v>0</v>
      </c>
      <c r="X12" s="76">
        <f t="shared" si="4"/>
        <v>0</v>
      </c>
      <c r="Y12" s="76">
        <f t="shared" si="4"/>
        <v>0</v>
      </c>
      <c r="Z12" s="76">
        <f t="shared" si="4"/>
        <v>0</v>
      </c>
      <c r="AA12" s="76">
        <f t="shared" si="4"/>
        <v>0</v>
      </c>
    </row>
    <row r="13" spans="1:27" s="76" customFormat="1" ht="33" customHeight="1">
      <c r="A13" s="74"/>
      <c r="B13" s="77" t="s">
        <v>92</v>
      </c>
      <c r="C13" s="74"/>
      <c r="D13" s="74"/>
      <c r="E13" s="74"/>
      <c r="F13" s="74"/>
      <c r="G13" s="75">
        <f>SUM(G14)</f>
        <v>1497806</v>
      </c>
      <c r="H13" s="75">
        <f t="shared" ref="H13:AA13" si="5">SUM(H14)</f>
        <v>1497806</v>
      </c>
      <c r="I13" s="75">
        <f t="shared" si="5"/>
        <v>0</v>
      </c>
      <c r="J13" s="75">
        <f t="shared" si="5"/>
        <v>0</v>
      </c>
      <c r="K13" s="75">
        <f t="shared" si="5"/>
        <v>0</v>
      </c>
      <c r="L13" s="75">
        <f t="shared" si="5"/>
        <v>1497806</v>
      </c>
      <c r="M13" s="75">
        <f t="shared" si="5"/>
        <v>1497806</v>
      </c>
      <c r="N13" s="75">
        <f t="shared" si="5"/>
        <v>0</v>
      </c>
      <c r="O13" s="75">
        <f t="shared" si="5"/>
        <v>500000</v>
      </c>
      <c r="P13" s="78">
        <f t="shared" si="5"/>
        <v>500000</v>
      </c>
      <c r="Q13" s="75">
        <f t="shared" si="5"/>
        <v>0</v>
      </c>
      <c r="R13" s="75">
        <f t="shared" si="5"/>
        <v>0</v>
      </c>
      <c r="S13" s="75">
        <f t="shared" si="5"/>
        <v>0</v>
      </c>
      <c r="T13" s="74">
        <f t="shared" si="5"/>
        <v>0</v>
      </c>
      <c r="U13" s="74">
        <f t="shared" si="5"/>
        <v>0</v>
      </c>
      <c r="V13" s="76">
        <f t="shared" si="5"/>
        <v>1</v>
      </c>
      <c r="W13" s="76">
        <f t="shared" si="5"/>
        <v>0</v>
      </c>
      <c r="X13" s="76">
        <f t="shared" si="5"/>
        <v>0</v>
      </c>
      <c r="Y13" s="76">
        <f t="shared" si="5"/>
        <v>0</v>
      </c>
      <c r="Z13" s="76">
        <f t="shared" si="5"/>
        <v>0</v>
      </c>
      <c r="AA13" s="76">
        <f t="shared" si="5"/>
        <v>0</v>
      </c>
    </row>
    <row r="14" spans="1:27" s="24" customFormat="1" ht="81.75" customHeight="1">
      <c r="A14" s="4">
        <v>1</v>
      </c>
      <c r="B14" s="5" t="s">
        <v>218</v>
      </c>
      <c r="C14" s="4" t="s">
        <v>219</v>
      </c>
      <c r="D14" s="4" t="s">
        <v>220</v>
      </c>
      <c r="E14" s="4"/>
      <c r="F14" s="4" t="s">
        <v>221</v>
      </c>
      <c r="G14" s="20">
        <v>1497806</v>
      </c>
      <c r="H14" s="20">
        <v>1497806</v>
      </c>
      <c r="I14" s="20"/>
      <c r="J14" s="20"/>
      <c r="K14" s="20"/>
      <c r="L14" s="20">
        <v>1497806</v>
      </c>
      <c r="M14" s="20">
        <v>1497806</v>
      </c>
      <c r="N14" s="20"/>
      <c r="O14" s="20">
        <v>500000</v>
      </c>
      <c r="P14" s="79">
        <v>500000</v>
      </c>
      <c r="Q14" s="20"/>
      <c r="R14" s="20"/>
      <c r="S14" s="20"/>
      <c r="T14" s="4" t="s">
        <v>222</v>
      </c>
      <c r="U14" s="4" t="s">
        <v>223</v>
      </c>
      <c r="V14" s="24">
        <v>1</v>
      </c>
    </row>
    <row r="15" spans="1:27" s="76" customFormat="1" ht="33" customHeight="1">
      <c r="A15" s="74"/>
      <c r="B15" s="77" t="s">
        <v>95</v>
      </c>
      <c r="C15" s="74"/>
      <c r="D15" s="74"/>
      <c r="E15" s="74"/>
      <c r="F15" s="74"/>
      <c r="G15" s="75">
        <f>SUM(G16)</f>
        <v>700000</v>
      </c>
      <c r="H15" s="75">
        <f t="shared" ref="H15:AA15" si="6">SUM(H16)</f>
        <v>700000</v>
      </c>
      <c r="I15" s="75">
        <f t="shared" si="6"/>
        <v>0</v>
      </c>
      <c r="J15" s="75">
        <f t="shared" si="6"/>
        <v>0</v>
      </c>
      <c r="K15" s="75">
        <f t="shared" si="6"/>
        <v>0</v>
      </c>
      <c r="L15" s="75">
        <f t="shared" si="6"/>
        <v>700000</v>
      </c>
      <c r="M15" s="75">
        <f t="shared" si="6"/>
        <v>700000</v>
      </c>
      <c r="N15" s="75">
        <f t="shared" si="6"/>
        <v>0</v>
      </c>
      <c r="O15" s="75">
        <f t="shared" si="6"/>
        <v>500000</v>
      </c>
      <c r="P15" s="78">
        <f t="shared" si="6"/>
        <v>500000</v>
      </c>
      <c r="Q15" s="75">
        <f t="shared" si="6"/>
        <v>0</v>
      </c>
      <c r="R15" s="75">
        <f t="shared" si="6"/>
        <v>0</v>
      </c>
      <c r="S15" s="75">
        <f t="shared" si="6"/>
        <v>0</v>
      </c>
      <c r="T15" s="74">
        <f t="shared" si="6"/>
        <v>0</v>
      </c>
      <c r="U15" s="74">
        <f t="shared" si="6"/>
        <v>0</v>
      </c>
      <c r="V15" s="76">
        <f t="shared" si="6"/>
        <v>1</v>
      </c>
      <c r="W15" s="76">
        <f t="shared" si="6"/>
        <v>0</v>
      </c>
      <c r="X15" s="76">
        <f t="shared" si="6"/>
        <v>0</v>
      </c>
      <c r="Y15" s="76">
        <f t="shared" si="6"/>
        <v>0</v>
      </c>
      <c r="Z15" s="76">
        <f t="shared" si="6"/>
        <v>0</v>
      </c>
      <c r="AA15" s="76">
        <f t="shared" si="6"/>
        <v>0</v>
      </c>
    </row>
    <row r="16" spans="1:27" s="24" customFormat="1" ht="107.25" customHeight="1">
      <c r="A16" s="4">
        <v>1</v>
      </c>
      <c r="B16" s="5" t="s">
        <v>224</v>
      </c>
      <c r="C16" s="4" t="s">
        <v>225</v>
      </c>
      <c r="D16" s="4" t="s">
        <v>226</v>
      </c>
      <c r="E16" s="4" t="s">
        <v>94</v>
      </c>
      <c r="F16" s="4"/>
      <c r="G16" s="20">
        <v>700000</v>
      </c>
      <c r="H16" s="20">
        <v>700000</v>
      </c>
      <c r="I16" s="20"/>
      <c r="J16" s="20"/>
      <c r="K16" s="20"/>
      <c r="L16" s="20">
        <v>700000</v>
      </c>
      <c r="M16" s="20">
        <v>700000</v>
      </c>
      <c r="N16" s="20"/>
      <c r="O16" s="20">
        <v>500000</v>
      </c>
      <c r="P16" s="79">
        <v>500000</v>
      </c>
      <c r="Q16" s="20"/>
      <c r="R16" s="20"/>
      <c r="S16" s="20"/>
      <c r="T16" s="4" t="s">
        <v>96</v>
      </c>
      <c r="U16" s="4" t="s">
        <v>223</v>
      </c>
      <c r="V16" s="24">
        <v>1</v>
      </c>
    </row>
    <row r="17" spans="1:27" s="76" customFormat="1" ht="33" customHeight="1">
      <c r="A17" s="74"/>
      <c r="B17" s="77" t="s">
        <v>98</v>
      </c>
      <c r="C17" s="74"/>
      <c r="D17" s="74"/>
      <c r="E17" s="74"/>
      <c r="F17" s="74"/>
      <c r="G17" s="75">
        <f>SUM(G18)</f>
        <v>900000</v>
      </c>
      <c r="H17" s="75">
        <f t="shared" ref="H17:AA17" si="7">SUM(H18)</f>
        <v>900000</v>
      </c>
      <c r="I17" s="75">
        <f t="shared" si="7"/>
        <v>0</v>
      </c>
      <c r="J17" s="75">
        <f t="shared" si="7"/>
        <v>0</v>
      </c>
      <c r="K17" s="75">
        <f t="shared" si="7"/>
        <v>0</v>
      </c>
      <c r="L17" s="75">
        <f t="shared" si="7"/>
        <v>900000</v>
      </c>
      <c r="M17" s="75">
        <f t="shared" si="7"/>
        <v>900000</v>
      </c>
      <c r="N17" s="75">
        <f t="shared" si="7"/>
        <v>0</v>
      </c>
      <c r="O17" s="75">
        <f t="shared" si="7"/>
        <v>500000</v>
      </c>
      <c r="P17" s="78">
        <f t="shared" si="7"/>
        <v>500000</v>
      </c>
      <c r="Q17" s="75">
        <f t="shared" si="7"/>
        <v>0</v>
      </c>
      <c r="R17" s="75">
        <f t="shared" si="7"/>
        <v>0</v>
      </c>
      <c r="S17" s="75">
        <f t="shared" si="7"/>
        <v>0</v>
      </c>
      <c r="T17" s="74">
        <f t="shared" si="7"/>
        <v>0</v>
      </c>
      <c r="U17" s="74">
        <f t="shared" si="7"/>
        <v>0</v>
      </c>
      <c r="V17" s="76">
        <f t="shared" si="7"/>
        <v>1</v>
      </c>
      <c r="W17" s="76">
        <f t="shared" si="7"/>
        <v>0</v>
      </c>
      <c r="X17" s="76">
        <f t="shared" si="7"/>
        <v>0</v>
      </c>
      <c r="Y17" s="76">
        <f t="shared" si="7"/>
        <v>0</v>
      </c>
      <c r="Z17" s="76">
        <f t="shared" si="7"/>
        <v>0</v>
      </c>
      <c r="AA17" s="76">
        <f t="shared" si="7"/>
        <v>0</v>
      </c>
    </row>
    <row r="18" spans="1:27" s="24" customFormat="1" ht="94.5" customHeight="1">
      <c r="A18" s="4">
        <v>1</v>
      </c>
      <c r="B18" s="5" t="s">
        <v>227</v>
      </c>
      <c r="C18" s="4" t="s">
        <v>228</v>
      </c>
      <c r="D18" s="4"/>
      <c r="E18" s="4" t="s">
        <v>94</v>
      </c>
      <c r="F18" s="4"/>
      <c r="G18" s="20">
        <v>900000</v>
      </c>
      <c r="H18" s="20">
        <v>900000</v>
      </c>
      <c r="I18" s="20"/>
      <c r="J18" s="20"/>
      <c r="K18" s="20"/>
      <c r="L18" s="20">
        <v>900000</v>
      </c>
      <c r="M18" s="20">
        <v>900000</v>
      </c>
      <c r="N18" s="20"/>
      <c r="O18" s="20">
        <v>500000</v>
      </c>
      <c r="P18" s="79">
        <v>500000</v>
      </c>
      <c r="Q18" s="20"/>
      <c r="R18" s="20"/>
      <c r="S18" s="20"/>
      <c r="T18" s="4" t="s">
        <v>229</v>
      </c>
      <c r="U18" s="4" t="s">
        <v>223</v>
      </c>
      <c r="V18" s="24">
        <v>1</v>
      </c>
    </row>
    <row r="19" spans="1:27" s="76" customFormat="1" ht="33" customHeight="1">
      <c r="A19" s="74"/>
      <c r="B19" s="77" t="s">
        <v>143</v>
      </c>
      <c r="C19" s="74"/>
      <c r="D19" s="74"/>
      <c r="E19" s="74"/>
      <c r="F19" s="74"/>
      <c r="G19" s="75">
        <f>SUM(G20)</f>
        <v>1489000</v>
      </c>
      <c r="H19" s="75">
        <f t="shared" ref="H19:AA19" si="8">SUM(H20)</f>
        <v>1489000</v>
      </c>
      <c r="I19" s="75">
        <f t="shared" si="8"/>
        <v>0</v>
      </c>
      <c r="J19" s="75">
        <f t="shared" si="8"/>
        <v>0</v>
      </c>
      <c r="K19" s="75">
        <f t="shared" si="8"/>
        <v>0</v>
      </c>
      <c r="L19" s="75">
        <f t="shared" si="8"/>
        <v>1489000</v>
      </c>
      <c r="M19" s="75">
        <f t="shared" si="8"/>
        <v>1489000</v>
      </c>
      <c r="N19" s="75">
        <f t="shared" si="8"/>
        <v>0</v>
      </c>
      <c r="O19" s="75">
        <f t="shared" si="8"/>
        <v>500000</v>
      </c>
      <c r="P19" s="78">
        <f t="shared" si="8"/>
        <v>500000</v>
      </c>
      <c r="Q19" s="75">
        <f t="shared" si="8"/>
        <v>0</v>
      </c>
      <c r="R19" s="75">
        <f t="shared" si="8"/>
        <v>0</v>
      </c>
      <c r="S19" s="75">
        <f t="shared" si="8"/>
        <v>0</v>
      </c>
      <c r="T19" s="74">
        <f t="shared" si="8"/>
        <v>0</v>
      </c>
      <c r="U19" s="74">
        <f t="shared" si="8"/>
        <v>0</v>
      </c>
      <c r="V19" s="76">
        <f t="shared" si="8"/>
        <v>1</v>
      </c>
      <c r="W19" s="76">
        <f t="shared" si="8"/>
        <v>0</v>
      </c>
      <c r="X19" s="76">
        <f t="shared" si="8"/>
        <v>0</v>
      </c>
      <c r="Y19" s="76">
        <f t="shared" si="8"/>
        <v>0</v>
      </c>
      <c r="Z19" s="76">
        <f t="shared" si="8"/>
        <v>0</v>
      </c>
      <c r="AA19" s="76">
        <f t="shared" si="8"/>
        <v>0</v>
      </c>
    </row>
    <row r="20" spans="1:27" s="24" customFormat="1" ht="94.5" customHeight="1">
      <c r="A20" s="4">
        <v>1</v>
      </c>
      <c r="B20" s="5" t="s">
        <v>230</v>
      </c>
      <c r="C20" s="4" t="s">
        <v>231</v>
      </c>
      <c r="D20" s="4"/>
      <c r="E20" s="4"/>
      <c r="F20" s="4"/>
      <c r="G20" s="20">
        <v>1489000</v>
      </c>
      <c r="H20" s="20">
        <v>1489000</v>
      </c>
      <c r="I20" s="20"/>
      <c r="J20" s="20"/>
      <c r="K20" s="20"/>
      <c r="L20" s="20">
        <v>1489000</v>
      </c>
      <c r="M20" s="20">
        <v>1489000</v>
      </c>
      <c r="N20" s="20"/>
      <c r="O20" s="20">
        <v>500000</v>
      </c>
      <c r="P20" s="79">
        <v>500000</v>
      </c>
      <c r="Q20" s="20"/>
      <c r="R20" s="20"/>
      <c r="S20" s="20"/>
      <c r="T20" s="4" t="s">
        <v>232</v>
      </c>
      <c r="U20" s="4" t="s">
        <v>223</v>
      </c>
      <c r="V20" s="24">
        <v>1</v>
      </c>
    </row>
    <row r="21" spans="1:27" s="76" customFormat="1" ht="33" customHeight="1">
      <c r="A21" s="74"/>
      <c r="B21" s="77" t="s">
        <v>99</v>
      </c>
      <c r="C21" s="74"/>
      <c r="D21" s="74"/>
      <c r="E21" s="74"/>
      <c r="F21" s="74"/>
      <c r="G21" s="75">
        <f>SUM(G22)</f>
        <v>1400000</v>
      </c>
      <c r="H21" s="75">
        <f t="shared" ref="H21:AA21" si="9">SUM(H22)</f>
        <v>1400000</v>
      </c>
      <c r="I21" s="75">
        <f t="shared" si="9"/>
        <v>0</v>
      </c>
      <c r="J21" s="75">
        <f t="shared" si="9"/>
        <v>0</v>
      </c>
      <c r="K21" s="75">
        <f t="shared" si="9"/>
        <v>0</v>
      </c>
      <c r="L21" s="75">
        <f t="shared" si="9"/>
        <v>1400000</v>
      </c>
      <c r="M21" s="75">
        <f t="shared" si="9"/>
        <v>1400000</v>
      </c>
      <c r="N21" s="75">
        <f t="shared" si="9"/>
        <v>0</v>
      </c>
      <c r="O21" s="75">
        <f t="shared" si="9"/>
        <v>500000</v>
      </c>
      <c r="P21" s="78">
        <f t="shared" si="9"/>
        <v>500000</v>
      </c>
      <c r="Q21" s="75">
        <f t="shared" si="9"/>
        <v>0</v>
      </c>
      <c r="R21" s="75">
        <f t="shared" si="9"/>
        <v>0</v>
      </c>
      <c r="S21" s="75">
        <f t="shared" si="9"/>
        <v>0</v>
      </c>
      <c r="T21" s="74">
        <f t="shared" si="9"/>
        <v>0</v>
      </c>
      <c r="U21" s="74">
        <f t="shared" si="9"/>
        <v>0</v>
      </c>
      <c r="V21" s="76">
        <f t="shared" si="9"/>
        <v>1</v>
      </c>
      <c r="W21" s="76">
        <f t="shared" si="9"/>
        <v>0</v>
      </c>
      <c r="X21" s="76">
        <f t="shared" si="9"/>
        <v>0</v>
      </c>
      <c r="Y21" s="76">
        <f t="shared" si="9"/>
        <v>0</v>
      </c>
      <c r="Z21" s="76">
        <f t="shared" si="9"/>
        <v>0</v>
      </c>
      <c r="AA21" s="76">
        <f t="shared" si="9"/>
        <v>0</v>
      </c>
    </row>
    <row r="22" spans="1:27" s="24" customFormat="1" ht="69" customHeight="1">
      <c r="A22" s="4">
        <v>1</v>
      </c>
      <c r="B22" s="5" t="s">
        <v>233</v>
      </c>
      <c r="C22" s="4" t="s">
        <v>234</v>
      </c>
      <c r="D22" s="4" t="s">
        <v>235</v>
      </c>
      <c r="E22" s="4" t="s">
        <v>94</v>
      </c>
      <c r="F22" s="4"/>
      <c r="G22" s="20">
        <v>1400000</v>
      </c>
      <c r="H22" s="20">
        <v>1400000</v>
      </c>
      <c r="I22" s="20"/>
      <c r="J22" s="20"/>
      <c r="K22" s="20"/>
      <c r="L22" s="20">
        <v>1400000</v>
      </c>
      <c r="M22" s="20">
        <v>1400000</v>
      </c>
      <c r="N22" s="20"/>
      <c r="O22" s="20">
        <v>500000</v>
      </c>
      <c r="P22" s="79">
        <v>500000</v>
      </c>
      <c r="Q22" s="20"/>
      <c r="R22" s="20"/>
      <c r="S22" s="20"/>
      <c r="T22" s="4" t="s">
        <v>100</v>
      </c>
      <c r="U22" s="4" t="s">
        <v>223</v>
      </c>
      <c r="V22" s="24">
        <v>1</v>
      </c>
    </row>
    <row r="23" spans="1:27" s="76" customFormat="1" ht="33" customHeight="1">
      <c r="A23" s="74"/>
      <c r="B23" s="77" t="s">
        <v>101</v>
      </c>
      <c r="C23" s="74"/>
      <c r="D23" s="74"/>
      <c r="E23" s="74"/>
      <c r="F23" s="74"/>
      <c r="G23" s="75">
        <f>SUM(G24)</f>
        <v>700000</v>
      </c>
      <c r="H23" s="75">
        <f t="shared" ref="H23:AA23" si="10">SUM(H24)</f>
        <v>700000</v>
      </c>
      <c r="I23" s="75">
        <f t="shared" si="10"/>
        <v>0</v>
      </c>
      <c r="J23" s="75">
        <f t="shared" si="10"/>
        <v>0</v>
      </c>
      <c r="K23" s="75">
        <f t="shared" si="10"/>
        <v>0</v>
      </c>
      <c r="L23" s="75">
        <f t="shared" si="10"/>
        <v>700000</v>
      </c>
      <c r="M23" s="75">
        <f t="shared" si="10"/>
        <v>700000</v>
      </c>
      <c r="N23" s="75">
        <f t="shared" si="10"/>
        <v>0</v>
      </c>
      <c r="O23" s="75">
        <f t="shared" si="10"/>
        <v>500000</v>
      </c>
      <c r="P23" s="78">
        <f t="shared" si="10"/>
        <v>500000</v>
      </c>
      <c r="Q23" s="75">
        <f t="shared" si="10"/>
        <v>0</v>
      </c>
      <c r="R23" s="75">
        <f t="shared" si="10"/>
        <v>0</v>
      </c>
      <c r="S23" s="75">
        <f t="shared" si="10"/>
        <v>0</v>
      </c>
      <c r="T23" s="74">
        <f t="shared" si="10"/>
        <v>0</v>
      </c>
      <c r="U23" s="74">
        <f t="shared" si="10"/>
        <v>0</v>
      </c>
      <c r="V23" s="76">
        <f t="shared" si="10"/>
        <v>1</v>
      </c>
      <c r="W23" s="76">
        <f t="shared" si="10"/>
        <v>0</v>
      </c>
      <c r="X23" s="76">
        <f t="shared" si="10"/>
        <v>0</v>
      </c>
      <c r="Y23" s="76">
        <f t="shared" si="10"/>
        <v>0</v>
      </c>
      <c r="Z23" s="76">
        <f t="shared" si="10"/>
        <v>0</v>
      </c>
      <c r="AA23" s="76">
        <f t="shared" si="10"/>
        <v>0</v>
      </c>
    </row>
    <row r="24" spans="1:27" s="24" customFormat="1" ht="43.5" customHeight="1">
      <c r="A24" s="4">
        <v>1</v>
      </c>
      <c r="B24" s="5" t="s">
        <v>236</v>
      </c>
      <c r="C24" s="4" t="s">
        <v>237</v>
      </c>
      <c r="D24" s="4" t="s">
        <v>238</v>
      </c>
      <c r="E24" s="4" t="s">
        <v>94</v>
      </c>
      <c r="F24" s="4"/>
      <c r="G24" s="20">
        <v>700000</v>
      </c>
      <c r="H24" s="20">
        <v>700000</v>
      </c>
      <c r="I24" s="20"/>
      <c r="J24" s="20"/>
      <c r="K24" s="20"/>
      <c r="L24" s="20">
        <v>700000</v>
      </c>
      <c r="M24" s="20">
        <v>700000</v>
      </c>
      <c r="N24" s="20"/>
      <c r="O24" s="20">
        <v>500000</v>
      </c>
      <c r="P24" s="79">
        <v>500000</v>
      </c>
      <c r="Q24" s="20"/>
      <c r="R24" s="20"/>
      <c r="S24" s="20"/>
      <c r="T24" s="4" t="s">
        <v>239</v>
      </c>
      <c r="U24" s="4" t="s">
        <v>223</v>
      </c>
      <c r="V24" s="24">
        <v>1</v>
      </c>
    </row>
    <row r="25" spans="1:27" s="76" customFormat="1" ht="33" customHeight="1">
      <c r="A25" s="74"/>
      <c r="B25" s="77" t="s">
        <v>53</v>
      </c>
      <c r="C25" s="74"/>
      <c r="D25" s="74"/>
      <c r="E25" s="74"/>
      <c r="F25" s="74"/>
      <c r="G25" s="75">
        <f>+G26+G28+G30</f>
        <v>4360447</v>
      </c>
      <c r="H25" s="75">
        <f t="shared" ref="H25:AA25" si="11">+H26+H28+H30</f>
        <v>4360447</v>
      </c>
      <c r="I25" s="75">
        <f t="shared" si="11"/>
        <v>0</v>
      </c>
      <c r="J25" s="75">
        <f t="shared" si="11"/>
        <v>0</v>
      </c>
      <c r="K25" s="75">
        <f t="shared" si="11"/>
        <v>0</v>
      </c>
      <c r="L25" s="75">
        <f t="shared" si="11"/>
        <v>4360447</v>
      </c>
      <c r="M25" s="75">
        <f t="shared" si="11"/>
        <v>4360447</v>
      </c>
      <c r="N25" s="75">
        <f t="shared" si="11"/>
        <v>0</v>
      </c>
      <c r="O25" s="75">
        <f t="shared" si="11"/>
        <v>1365565</v>
      </c>
      <c r="P25" s="78">
        <f t="shared" si="11"/>
        <v>1365565</v>
      </c>
      <c r="Q25" s="75">
        <f t="shared" si="11"/>
        <v>0</v>
      </c>
      <c r="R25" s="75">
        <f t="shared" si="11"/>
        <v>0</v>
      </c>
      <c r="S25" s="75">
        <f t="shared" si="11"/>
        <v>0</v>
      </c>
      <c r="T25" s="74">
        <f t="shared" si="11"/>
        <v>0</v>
      </c>
      <c r="U25" s="74">
        <f t="shared" si="11"/>
        <v>0</v>
      </c>
      <c r="V25" s="76">
        <f t="shared" si="11"/>
        <v>3</v>
      </c>
      <c r="W25" s="76">
        <f t="shared" si="11"/>
        <v>0</v>
      </c>
      <c r="X25" s="76">
        <f t="shared" si="11"/>
        <v>0</v>
      </c>
      <c r="Y25" s="76">
        <f t="shared" si="11"/>
        <v>0</v>
      </c>
      <c r="Z25" s="76">
        <f t="shared" si="11"/>
        <v>0</v>
      </c>
      <c r="AA25" s="76">
        <f t="shared" si="11"/>
        <v>0</v>
      </c>
    </row>
    <row r="26" spans="1:27" s="76" customFormat="1" ht="33" customHeight="1">
      <c r="A26" s="74"/>
      <c r="B26" s="77" t="s">
        <v>104</v>
      </c>
      <c r="C26" s="74"/>
      <c r="D26" s="74"/>
      <c r="E26" s="74"/>
      <c r="F26" s="74"/>
      <c r="G26" s="75">
        <f>SUM(G27)</f>
        <v>2500000</v>
      </c>
      <c r="H26" s="75">
        <f t="shared" ref="H26:AA26" si="12">SUM(H27)</f>
        <v>2500000</v>
      </c>
      <c r="I26" s="75">
        <f t="shared" si="12"/>
        <v>0</v>
      </c>
      <c r="J26" s="75">
        <f t="shared" si="12"/>
        <v>0</v>
      </c>
      <c r="K26" s="75">
        <f t="shared" si="12"/>
        <v>0</v>
      </c>
      <c r="L26" s="75">
        <f t="shared" si="12"/>
        <v>2500000</v>
      </c>
      <c r="M26" s="75">
        <f t="shared" si="12"/>
        <v>2500000</v>
      </c>
      <c r="N26" s="75">
        <f t="shared" si="12"/>
        <v>0</v>
      </c>
      <c r="O26" s="75">
        <f t="shared" si="12"/>
        <v>500000</v>
      </c>
      <c r="P26" s="78">
        <f t="shared" si="12"/>
        <v>500000</v>
      </c>
      <c r="Q26" s="75">
        <f t="shared" si="12"/>
        <v>0</v>
      </c>
      <c r="R26" s="75">
        <f t="shared" si="12"/>
        <v>0</v>
      </c>
      <c r="S26" s="75">
        <f t="shared" si="12"/>
        <v>0</v>
      </c>
      <c r="T26" s="74">
        <f t="shared" si="12"/>
        <v>0</v>
      </c>
      <c r="U26" s="74">
        <f t="shared" si="12"/>
        <v>0</v>
      </c>
      <c r="V26" s="76">
        <f t="shared" si="12"/>
        <v>1</v>
      </c>
      <c r="W26" s="76">
        <f t="shared" si="12"/>
        <v>0</v>
      </c>
      <c r="X26" s="76">
        <f t="shared" si="12"/>
        <v>0</v>
      </c>
      <c r="Y26" s="76">
        <f t="shared" si="12"/>
        <v>0</v>
      </c>
      <c r="Z26" s="76">
        <f t="shared" si="12"/>
        <v>0</v>
      </c>
      <c r="AA26" s="76">
        <f t="shared" si="12"/>
        <v>0</v>
      </c>
    </row>
    <row r="27" spans="1:27" s="24" customFormat="1" ht="69" customHeight="1">
      <c r="A27" s="4">
        <v>1</v>
      </c>
      <c r="B27" s="5" t="s">
        <v>240</v>
      </c>
      <c r="C27" s="4" t="s">
        <v>241</v>
      </c>
      <c r="D27" s="4" t="s">
        <v>18</v>
      </c>
      <c r="E27" s="4" t="s">
        <v>97</v>
      </c>
      <c r="F27" s="4"/>
      <c r="G27" s="20">
        <v>2500000</v>
      </c>
      <c r="H27" s="20">
        <v>2500000</v>
      </c>
      <c r="I27" s="20"/>
      <c r="J27" s="20"/>
      <c r="K27" s="20"/>
      <c r="L27" s="20">
        <v>2500000</v>
      </c>
      <c r="M27" s="20">
        <v>2500000</v>
      </c>
      <c r="N27" s="20"/>
      <c r="O27" s="20">
        <v>500000</v>
      </c>
      <c r="P27" s="79">
        <v>500000</v>
      </c>
      <c r="Q27" s="20"/>
      <c r="R27" s="20"/>
      <c r="S27" s="20"/>
      <c r="T27" s="4"/>
      <c r="U27" s="4" t="s">
        <v>223</v>
      </c>
      <c r="V27" s="24">
        <v>1</v>
      </c>
    </row>
    <row r="28" spans="1:27" s="76" customFormat="1" ht="33" customHeight="1">
      <c r="A28" s="74"/>
      <c r="B28" s="77" t="s">
        <v>105</v>
      </c>
      <c r="C28" s="74"/>
      <c r="D28" s="74"/>
      <c r="E28" s="74"/>
      <c r="F28" s="74"/>
      <c r="G28" s="75">
        <f>SUM(G29)</f>
        <v>365565</v>
      </c>
      <c r="H28" s="75">
        <f t="shared" ref="H28:AA28" si="13">SUM(H29)</f>
        <v>365565</v>
      </c>
      <c r="I28" s="75">
        <f t="shared" si="13"/>
        <v>0</v>
      </c>
      <c r="J28" s="75">
        <f t="shared" si="13"/>
        <v>0</v>
      </c>
      <c r="K28" s="75">
        <f t="shared" si="13"/>
        <v>0</v>
      </c>
      <c r="L28" s="75">
        <f t="shared" si="13"/>
        <v>365565</v>
      </c>
      <c r="M28" s="75">
        <f t="shared" si="13"/>
        <v>365565</v>
      </c>
      <c r="N28" s="75">
        <f t="shared" si="13"/>
        <v>0</v>
      </c>
      <c r="O28" s="75">
        <f t="shared" si="13"/>
        <v>365565</v>
      </c>
      <c r="P28" s="78">
        <f t="shared" si="13"/>
        <v>365565</v>
      </c>
      <c r="Q28" s="75">
        <f t="shared" si="13"/>
        <v>0</v>
      </c>
      <c r="R28" s="75">
        <f t="shared" si="13"/>
        <v>0</v>
      </c>
      <c r="S28" s="75">
        <f t="shared" si="13"/>
        <v>0</v>
      </c>
      <c r="T28" s="74">
        <f t="shared" si="13"/>
        <v>0</v>
      </c>
      <c r="U28" s="74">
        <f t="shared" si="13"/>
        <v>0</v>
      </c>
      <c r="V28" s="76">
        <f t="shared" si="13"/>
        <v>1</v>
      </c>
      <c r="W28" s="76">
        <f t="shared" si="13"/>
        <v>0</v>
      </c>
      <c r="X28" s="76">
        <f t="shared" si="13"/>
        <v>0</v>
      </c>
      <c r="Y28" s="76">
        <f t="shared" si="13"/>
        <v>0</v>
      </c>
      <c r="Z28" s="76">
        <f t="shared" si="13"/>
        <v>0</v>
      </c>
      <c r="AA28" s="76">
        <f t="shared" si="13"/>
        <v>0</v>
      </c>
    </row>
    <row r="29" spans="1:27" s="24" customFormat="1" ht="171" customHeight="1">
      <c r="A29" s="4">
        <v>1</v>
      </c>
      <c r="B29" s="5" t="s">
        <v>242</v>
      </c>
      <c r="C29" s="4" t="s">
        <v>243</v>
      </c>
      <c r="D29" s="4" t="s">
        <v>244</v>
      </c>
      <c r="E29" s="4" t="s">
        <v>106</v>
      </c>
      <c r="F29" s="4"/>
      <c r="G29" s="20">
        <v>365565</v>
      </c>
      <c r="H29" s="20">
        <v>365565</v>
      </c>
      <c r="I29" s="20"/>
      <c r="J29" s="20"/>
      <c r="K29" s="20"/>
      <c r="L29" s="20">
        <v>365565</v>
      </c>
      <c r="M29" s="20">
        <v>365565</v>
      </c>
      <c r="N29" s="20"/>
      <c r="O29" s="20">
        <v>365565</v>
      </c>
      <c r="P29" s="79">
        <v>365565</v>
      </c>
      <c r="Q29" s="20"/>
      <c r="R29" s="20"/>
      <c r="S29" s="20"/>
      <c r="T29" s="4" t="s">
        <v>107</v>
      </c>
      <c r="U29" s="4" t="s">
        <v>223</v>
      </c>
      <c r="V29" s="24">
        <v>1</v>
      </c>
    </row>
    <row r="30" spans="1:27" s="76" customFormat="1" ht="33" customHeight="1">
      <c r="A30" s="74"/>
      <c r="B30" s="77" t="s">
        <v>137</v>
      </c>
      <c r="C30" s="74"/>
      <c r="D30" s="74"/>
      <c r="E30" s="74"/>
      <c r="F30" s="74"/>
      <c r="G30" s="75">
        <f>SUM(G31)</f>
        <v>1494882</v>
      </c>
      <c r="H30" s="75">
        <f t="shared" ref="H30:AA30" si="14">SUM(H31)</f>
        <v>1494882</v>
      </c>
      <c r="I30" s="75">
        <f t="shared" si="14"/>
        <v>0</v>
      </c>
      <c r="J30" s="75">
        <f t="shared" si="14"/>
        <v>0</v>
      </c>
      <c r="K30" s="75">
        <f t="shared" si="14"/>
        <v>0</v>
      </c>
      <c r="L30" s="75">
        <f t="shared" si="14"/>
        <v>1494882</v>
      </c>
      <c r="M30" s="75">
        <f t="shared" si="14"/>
        <v>1494882</v>
      </c>
      <c r="N30" s="75">
        <f t="shared" si="14"/>
        <v>0</v>
      </c>
      <c r="O30" s="75">
        <f t="shared" si="14"/>
        <v>500000</v>
      </c>
      <c r="P30" s="78">
        <f t="shared" si="14"/>
        <v>500000</v>
      </c>
      <c r="Q30" s="75">
        <f t="shared" si="14"/>
        <v>0</v>
      </c>
      <c r="R30" s="75">
        <f t="shared" si="14"/>
        <v>0</v>
      </c>
      <c r="S30" s="75">
        <f t="shared" si="14"/>
        <v>0</v>
      </c>
      <c r="T30" s="74">
        <f t="shared" si="14"/>
        <v>0</v>
      </c>
      <c r="U30" s="74">
        <f t="shared" si="14"/>
        <v>0</v>
      </c>
      <c r="V30" s="76">
        <f t="shared" si="14"/>
        <v>1</v>
      </c>
      <c r="W30" s="76">
        <f t="shared" si="14"/>
        <v>0</v>
      </c>
      <c r="X30" s="76">
        <f t="shared" si="14"/>
        <v>0</v>
      </c>
      <c r="Y30" s="76">
        <f t="shared" si="14"/>
        <v>0</v>
      </c>
      <c r="Z30" s="76">
        <f t="shared" si="14"/>
        <v>0</v>
      </c>
      <c r="AA30" s="76">
        <f t="shared" si="14"/>
        <v>0</v>
      </c>
    </row>
    <row r="31" spans="1:27" s="24" customFormat="1" ht="69" customHeight="1">
      <c r="A31" s="4">
        <v>1</v>
      </c>
      <c r="B31" s="5" t="s">
        <v>245</v>
      </c>
      <c r="C31" s="4" t="s">
        <v>246</v>
      </c>
      <c r="D31" s="4" t="s">
        <v>247</v>
      </c>
      <c r="E31" s="4" t="s">
        <v>94</v>
      </c>
      <c r="F31" s="4"/>
      <c r="G31" s="20">
        <v>1494882</v>
      </c>
      <c r="H31" s="20">
        <v>1494882</v>
      </c>
      <c r="I31" s="20"/>
      <c r="J31" s="20"/>
      <c r="K31" s="20"/>
      <c r="L31" s="20">
        <v>1494882</v>
      </c>
      <c r="M31" s="20">
        <v>1494882</v>
      </c>
      <c r="N31" s="20"/>
      <c r="O31" s="20">
        <v>500000</v>
      </c>
      <c r="P31" s="79">
        <v>500000</v>
      </c>
      <c r="Q31" s="20"/>
      <c r="R31" s="20"/>
      <c r="S31" s="20"/>
      <c r="T31" s="4" t="s">
        <v>248</v>
      </c>
      <c r="U31" s="4" t="s">
        <v>223</v>
      </c>
      <c r="V31" s="24">
        <v>1</v>
      </c>
    </row>
    <row r="32" spans="1:27" s="76" customFormat="1" ht="33" customHeight="1">
      <c r="A32" s="74"/>
      <c r="B32" s="77" t="s">
        <v>109</v>
      </c>
      <c r="C32" s="74"/>
      <c r="D32" s="74"/>
      <c r="E32" s="74"/>
      <c r="F32" s="74"/>
      <c r="G32" s="75">
        <f>+G33+G35</f>
        <v>2807075</v>
      </c>
      <c r="H32" s="75">
        <f t="shared" ref="H32:AA32" si="15">+H33+H35</f>
        <v>2807075</v>
      </c>
      <c r="I32" s="75">
        <f t="shared" si="15"/>
        <v>0</v>
      </c>
      <c r="J32" s="75">
        <f t="shared" si="15"/>
        <v>0</v>
      </c>
      <c r="K32" s="75">
        <f t="shared" si="15"/>
        <v>0</v>
      </c>
      <c r="L32" s="75">
        <f t="shared" si="15"/>
        <v>2807075</v>
      </c>
      <c r="M32" s="75">
        <f t="shared" si="15"/>
        <v>2807075</v>
      </c>
      <c r="N32" s="75">
        <f t="shared" si="15"/>
        <v>250000</v>
      </c>
      <c r="O32" s="75">
        <f t="shared" si="15"/>
        <v>1000000</v>
      </c>
      <c r="P32" s="78">
        <f t="shared" si="15"/>
        <v>1000000</v>
      </c>
      <c r="Q32" s="75">
        <f t="shared" si="15"/>
        <v>0</v>
      </c>
      <c r="R32" s="75">
        <f t="shared" si="15"/>
        <v>0</v>
      </c>
      <c r="S32" s="75">
        <f t="shared" si="15"/>
        <v>0</v>
      </c>
      <c r="T32" s="74">
        <f t="shared" si="15"/>
        <v>0</v>
      </c>
      <c r="U32" s="74">
        <f t="shared" si="15"/>
        <v>0</v>
      </c>
      <c r="V32" s="76">
        <f t="shared" si="15"/>
        <v>2</v>
      </c>
      <c r="W32" s="76">
        <f t="shared" si="15"/>
        <v>0</v>
      </c>
      <c r="X32" s="76">
        <f t="shared" si="15"/>
        <v>0</v>
      </c>
      <c r="Y32" s="76">
        <f t="shared" si="15"/>
        <v>0</v>
      </c>
      <c r="Z32" s="76">
        <f t="shared" si="15"/>
        <v>0</v>
      </c>
      <c r="AA32" s="76">
        <f t="shared" si="15"/>
        <v>0</v>
      </c>
    </row>
    <row r="33" spans="1:27" s="76" customFormat="1" ht="33" customHeight="1">
      <c r="A33" s="74"/>
      <c r="B33" s="77" t="s">
        <v>139</v>
      </c>
      <c r="C33" s="74"/>
      <c r="D33" s="74"/>
      <c r="E33" s="74"/>
      <c r="F33" s="74"/>
      <c r="G33" s="75">
        <f>SUM(G34)</f>
        <v>1657075</v>
      </c>
      <c r="H33" s="75">
        <f t="shared" ref="H33:AA33" si="16">SUM(H34)</f>
        <v>1657075</v>
      </c>
      <c r="I33" s="75">
        <f t="shared" si="16"/>
        <v>0</v>
      </c>
      <c r="J33" s="75">
        <f t="shared" si="16"/>
        <v>0</v>
      </c>
      <c r="K33" s="75">
        <f t="shared" si="16"/>
        <v>0</v>
      </c>
      <c r="L33" s="75">
        <f t="shared" si="16"/>
        <v>1657075</v>
      </c>
      <c r="M33" s="75">
        <f t="shared" si="16"/>
        <v>1657075</v>
      </c>
      <c r="N33" s="75">
        <f t="shared" si="16"/>
        <v>250000</v>
      </c>
      <c r="O33" s="75">
        <f t="shared" si="16"/>
        <v>500000</v>
      </c>
      <c r="P33" s="78">
        <f t="shared" si="16"/>
        <v>500000</v>
      </c>
      <c r="Q33" s="75">
        <f t="shared" si="16"/>
        <v>0</v>
      </c>
      <c r="R33" s="75">
        <f t="shared" si="16"/>
        <v>0</v>
      </c>
      <c r="S33" s="75">
        <f t="shared" si="16"/>
        <v>0</v>
      </c>
      <c r="T33" s="74">
        <f t="shared" si="16"/>
        <v>0</v>
      </c>
      <c r="U33" s="74">
        <f t="shared" si="16"/>
        <v>0</v>
      </c>
      <c r="V33" s="76">
        <f t="shared" si="16"/>
        <v>1</v>
      </c>
      <c r="W33" s="76">
        <f t="shared" si="16"/>
        <v>0</v>
      </c>
      <c r="X33" s="76">
        <f t="shared" si="16"/>
        <v>0</v>
      </c>
      <c r="Y33" s="76">
        <f t="shared" si="16"/>
        <v>0</v>
      </c>
      <c r="Z33" s="76">
        <f t="shared" si="16"/>
        <v>0</v>
      </c>
      <c r="AA33" s="76">
        <f t="shared" si="16"/>
        <v>0</v>
      </c>
    </row>
    <row r="34" spans="1:27" s="24" customFormat="1" ht="43.5" customHeight="1">
      <c r="A34" s="4">
        <v>1</v>
      </c>
      <c r="B34" s="5" t="s">
        <v>161</v>
      </c>
      <c r="C34" s="4" t="s">
        <v>141</v>
      </c>
      <c r="D34" s="4"/>
      <c r="E34" s="4"/>
      <c r="F34" s="4"/>
      <c r="G34" s="20">
        <v>1657075</v>
      </c>
      <c r="H34" s="20">
        <v>1657075</v>
      </c>
      <c r="I34" s="20"/>
      <c r="J34" s="20"/>
      <c r="K34" s="20"/>
      <c r="L34" s="20">
        <v>1657075</v>
      </c>
      <c r="M34" s="20">
        <v>1657075</v>
      </c>
      <c r="N34" s="20">
        <v>250000</v>
      </c>
      <c r="O34" s="20">
        <v>500000</v>
      </c>
      <c r="P34" s="79">
        <v>500000</v>
      </c>
      <c r="Q34" s="20"/>
      <c r="R34" s="20"/>
      <c r="S34" s="20"/>
      <c r="T34" s="4" t="s">
        <v>249</v>
      </c>
      <c r="U34" s="4" t="s">
        <v>223</v>
      </c>
      <c r="V34" s="24">
        <v>1</v>
      </c>
    </row>
    <row r="35" spans="1:27" s="76" customFormat="1" ht="33" customHeight="1">
      <c r="A35" s="74"/>
      <c r="B35" s="77" t="s">
        <v>110</v>
      </c>
      <c r="C35" s="74"/>
      <c r="D35" s="74"/>
      <c r="E35" s="74"/>
      <c r="F35" s="74"/>
      <c r="G35" s="75">
        <f>SUM(G36)</f>
        <v>1150000</v>
      </c>
      <c r="H35" s="75">
        <f t="shared" ref="H35:AA35" si="17">SUM(H36)</f>
        <v>1150000</v>
      </c>
      <c r="I35" s="75">
        <f t="shared" si="17"/>
        <v>0</v>
      </c>
      <c r="J35" s="75">
        <f t="shared" si="17"/>
        <v>0</v>
      </c>
      <c r="K35" s="75">
        <f t="shared" si="17"/>
        <v>0</v>
      </c>
      <c r="L35" s="75">
        <f t="shared" si="17"/>
        <v>1150000</v>
      </c>
      <c r="M35" s="75">
        <f t="shared" si="17"/>
        <v>1150000</v>
      </c>
      <c r="N35" s="75">
        <f t="shared" si="17"/>
        <v>0</v>
      </c>
      <c r="O35" s="75">
        <f t="shared" si="17"/>
        <v>500000</v>
      </c>
      <c r="P35" s="78">
        <f t="shared" si="17"/>
        <v>500000</v>
      </c>
      <c r="Q35" s="75">
        <f t="shared" si="17"/>
        <v>0</v>
      </c>
      <c r="R35" s="75">
        <f t="shared" si="17"/>
        <v>0</v>
      </c>
      <c r="S35" s="75">
        <f t="shared" si="17"/>
        <v>0</v>
      </c>
      <c r="T35" s="74">
        <f t="shared" si="17"/>
        <v>0</v>
      </c>
      <c r="U35" s="74">
        <f t="shared" si="17"/>
        <v>0</v>
      </c>
      <c r="V35" s="76">
        <f t="shared" si="17"/>
        <v>1</v>
      </c>
      <c r="W35" s="76">
        <f t="shared" si="17"/>
        <v>0</v>
      </c>
      <c r="X35" s="76">
        <f t="shared" si="17"/>
        <v>0</v>
      </c>
      <c r="Y35" s="76">
        <f t="shared" si="17"/>
        <v>0</v>
      </c>
      <c r="Z35" s="76">
        <f t="shared" si="17"/>
        <v>0</v>
      </c>
      <c r="AA35" s="76">
        <f t="shared" si="17"/>
        <v>0</v>
      </c>
    </row>
    <row r="36" spans="1:27" s="24" customFormat="1" ht="107.25" customHeight="1">
      <c r="A36" s="4">
        <v>1</v>
      </c>
      <c r="B36" s="5" t="s">
        <v>250</v>
      </c>
      <c r="C36" s="4" t="s">
        <v>251</v>
      </c>
      <c r="D36" s="4" t="s">
        <v>252</v>
      </c>
      <c r="E36" s="4" t="s">
        <v>112</v>
      </c>
      <c r="F36" s="4"/>
      <c r="G36" s="20">
        <v>1150000</v>
      </c>
      <c r="H36" s="20">
        <v>1150000</v>
      </c>
      <c r="I36" s="20"/>
      <c r="J36" s="20"/>
      <c r="K36" s="20"/>
      <c r="L36" s="20">
        <v>1150000</v>
      </c>
      <c r="M36" s="20">
        <v>1150000</v>
      </c>
      <c r="N36" s="20"/>
      <c r="O36" s="20">
        <v>500000</v>
      </c>
      <c r="P36" s="79">
        <v>500000</v>
      </c>
      <c r="Q36" s="20"/>
      <c r="R36" s="20"/>
      <c r="S36" s="20"/>
      <c r="T36" s="4" t="s">
        <v>253</v>
      </c>
      <c r="U36" s="4" t="s">
        <v>223</v>
      </c>
      <c r="V36" s="24">
        <v>1</v>
      </c>
    </row>
    <row r="37" spans="1:27" s="80" customFormat="1" ht="33" customHeight="1">
      <c r="A37" s="74"/>
      <c r="B37" s="77" t="s">
        <v>56</v>
      </c>
      <c r="C37" s="74"/>
      <c r="D37" s="74"/>
      <c r="E37" s="74"/>
      <c r="F37" s="74"/>
      <c r="G37" s="75">
        <f>+G38</f>
        <v>350000</v>
      </c>
      <c r="H37" s="75">
        <f t="shared" ref="H37:AA37" si="18">+H38</f>
        <v>350000</v>
      </c>
      <c r="I37" s="75">
        <f t="shared" si="18"/>
        <v>0</v>
      </c>
      <c r="J37" s="75">
        <f t="shared" si="18"/>
        <v>0</v>
      </c>
      <c r="K37" s="75">
        <f t="shared" si="18"/>
        <v>0</v>
      </c>
      <c r="L37" s="75">
        <f t="shared" si="18"/>
        <v>350000</v>
      </c>
      <c r="M37" s="75">
        <f t="shared" si="18"/>
        <v>350000</v>
      </c>
      <c r="N37" s="75">
        <f t="shared" si="18"/>
        <v>0</v>
      </c>
      <c r="O37" s="75">
        <f t="shared" si="18"/>
        <v>350000</v>
      </c>
      <c r="P37" s="78">
        <f t="shared" si="18"/>
        <v>350000</v>
      </c>
      <c r="Q37" s="75">
        <f t="shared" si="18"/>
        <v>0</v>
      </c>
      <c r="R37" s="75">
        <f t="shared" si="18"/>
        <v>0</v>
      </c>
      <c r="S37" s="75">
        <f t="shared" si="18"/>
        <v>0</v>
      </c>
      <c r="T37" s="74">
        <f t="shared" si="18"/>
        <v>0</v>
      </c>
      <c r="U37" s="74">
        <f t="shared" si="18"/>
        <v>0</v>
      </c>
      <c r="V37" s="80">
        <f t="shared" si="18"/>
        <v>1</v>
      </c>
      <c r="W37" s="80">
        <f t="shared" si="18"/>
        <v>0</v>
      </c>
      <c r="X37" s="80">
        <f t="shared" si="18"/>
        <v>0</v>
      </c>
      <c r="Y37" s="80">
        <f t="shared" si="18"/>
        <v>0</v>
      </c>
      <c r="Z37" s="80">
        <f t="shared" si="18"/>
        <v>0</v>
      </c>
      <c r="AA37" s="80">
        <f t="shared" si="18"/>
        <v>0</v>
      </c>
    </row>
    <row r="38" spans="1:27" s="80" customFormat="1" ht="33" customHeight="1">
      <c r="A38" s="74"/>
      <c r="B38" s="77" t="s">
        <v>142</v>
      </c>
      <c r="C38" s="74"/>
      <c r="D38" s="74"/>
      <c r="E38" s="74"/>
      <c r="F38" s="74"/>
      <c r="G38" s="75">
        <f>SUM(G39)</f>
        <v>350000</v>
      </c>
      <c r="H38" s="75">
        <f t="shared" ref="H38:AA38" si="19">SUM(H39)</f>
        <v>350000</v>
      </c>
      <c r="I38" s="75">
        <f t="shared" si="19"/>
        <v>0</v>
      </c>
      <c r="J38" s="75">
        <f t="shared" si="19"/>
        <v>0</v>
      </c>
      <c r="K38" s="75">
        <f t="shared" si="19"/>
        <v>0</v>
      </c>
      <c r="L38" s="75">
        <f t="shared" si="19"/>
        <v>350000</v>
      </c>
      <c r="M38" s="75">
        <f t="shared" si="19"/>
        <v>350000</v>
      </c>
      <c r="N38" s="75">
        <f t="shared" si="19"/>
        <v>0</v>
      </c>
      <c r="O38" s="75">
        <f t="shared" si="19"/>
        <v>350000</v>
      </c>
      <c r="P38" s="78">
        <f t="shared" si="19"/>
        <v>350000</v>
      </c>
      <c r="Q38" s="75">
        <f t="shared" si="19"/>
        <v>0</v>
      </c>
      <c r="R38" s="75">
        <f t="shared" si="19"/>
        <v>0</v>
      </c>
      <c r="S38" s="75">
        <f t="shared" si="19"/>
        <v>0</v>
      </c>
      <c r="T38" s="74">
        <f t="shared" si="19"/>
        <v>0</v>
      </c>
      <c r="U38" s="74">
        <f t="shared" si="19"/>
        <v>0</v>
      </c>
      <c r="V38" s="80">
        <f t="shared" si="19"/>
        <v>1</v>
      </c>
      <c r="W38" s="80">
        <f t="shared" si="19"/>
        <v>0</v>
      </c>
      <c r="X38" s="80">
        <f t="shared" si="19"/>
        <v>0</v>
      </c>
      <c r="Y38" s="80">
        <f t="shared" si="19"/>
        <v>0</v>
      </c>
      <c r="Z38" s="80">
        <f t="shared" si="19"/>
        <v>0</v>
      </c>
      <c r="AA38" s="80">
        <f t="shared" si="19"/>
        <v>0</v>
      </c>
    </row>
    <row r="39" spans="1:27" s="24" customFormat="1" ht="69" customHeight="1">
      <c r="A39" s="4">
        <v>1</v>
      </c>
      <c r="B39" s="5" t="s">
        <v>254</v>
      </c>
      <c r="C39" s="4" t="s">
        <v>255</v>
      </c>
      <c r="D39" s="4" t="s">
        <v>256</v>
      </c>
      <c r="E39" s="4" t="s">
        <v>81</v>
      </c>
      <c r="F39" s="4"/>
      <c r="G39" s="20">
        <v>350000</v>
      </c>
      <c r="H39" s="20">
        <v>350000</v>
      </c>
      <c r="I39" s="20"/>
      <c r="J39" s="20"/>
      <c r="K39" s="20"/>
      <c r="L39" s="20">
        <v>350000</v>
      </c>
      <c r="M39" s="20">
        <v>350000</v>
      </c>
      <c r="N39" s="20"/>
      <c r="O39" s="20">
        <v>350000</v>
      </c>
      <c r="P39" s="79">
        <v>350000</v>
      </c>
      <c r="Q39" s="20"/>
      <c r="R39" s="20"/>
      <c r="S39" s="20"/>
      <c r="T39" s="4" t="s">
        <v>257</v>
      </c>
      <c r="U39" s="4" t="s">
        <v>223</v>
      </c>
      <c r="V39" s="24">
        <v>1</v>
      </c>
    </row>
    <row r="40" spans="1:27" s="80" customFormat="1" ht="33" customHeight="1">
      <c r="A40" s="74" t="s">
        <v>15</v>
      </c>
      <c r="B40" s="77" t="s">
        <v>16</v>
      </c>
      <c r="C40" s="74"/>
      <c r="D40" s="74"/>
      <c r="E40" s="74"/>
      <c r="F40" s="74"/>
      <c r="G40" s="75">
        <f>+G41</f>
        <v>1688342</v>
      </c>
      <c r="H40" s="75">
        <f t="shared" ref="H40:AA41" si="20">+H41</f>
        <v>1688342</v>
      </c>
      <c r="I40" s="75">
        <f t="shared" si="20"/>
        <v>0</v>
      </c>
      <c r="J40" s="75">
        <f t="shared" si="20"/>
        <v>0</v>
      </c>
      <c r="K40" s="75">
        <f t="shared" si="20"/>
        <v>0</v>
      </c>
      <c r="L40" s="75">
        <f t="shared" si="20"/>
        <v>1594000</v>
      </c>
      <c r="M40" s="75">
        <f t="shared" si="20"/>
        <v>1594000</v>
      </c>
      <c r="N40" s="75">
        <f t="shared" si="20"/>
        <v>0</v>
      </c>
      <c r="O40" s="75">
        <f t="shared" si="20"/>
        <v>1000000</v>
      </c>
      <c r="P40" s="78">
        <f t="shared" si="20"/>
        <v>1000000</v>
      </c>
      <c r="Q40" s="75">
        <f t="shared" si="20"/>
        <v>0</v>
      </c>
      <c r="R40" s="75">
        <f t="shared" si="20"/>
        <v>0</v>
      </c>
      <c r="S40" s="75">
        <f t="shared" si="20"/>
        <v>0</v>
      </c>
      <c r="T40" s="74">
        <f t="shared" si="20"/>
        <v>0</v>
      </c>
      <c r="U40" s="74">
        <f t="shared" si="20"/>
        <v>0</v>
      </c>
      <c r="V40" s="80">
        <f t="shared" si="20"/>
        <v>2</v>
      </c>
      <c r="W40" s="80">
        <f t="shared" si="20"/>
        <v>0</v>
      </c>
      <c r="X40" s="80">
        <f t="shared" si="20"/>
        <v>0</v>
      </c>
      <c r="Y40" s="80">
        <f t="shared" si="20"/>
        <v>0</v>
      </c>
      <c r="Z40" s="80">
        <f t="shared" si="20"/>
        <v>0</v>
      </c>
      <c r="AA40" s="80">
        <f t="shared" si="20"/>
        <v>0</v>
      </c>
    </row>
    <row r="41" spans="1:27" s="80" customFormat="1" ht="33" customHeight="1">
      <c r="A41" s="74"/>
      <c r="B41" s="77" t="s">
        <v>14</v>
      </c>
      <c r="C41" s="74"/>
      <c r="D41" s="74"/>
      <c r="E41" s="74"/>
      <c r="F41" s="74"/>
      <c r="G41" s="75">
        <f>+G42</f>
        <v>1688342</v>
      </c>
      <c r="H41" s="75">
        <f t="shared" si="20"/>
        <v>1688342</v>
      </c>
      <c r="I41" s="75">
        <f t="shared" si="20"/>
        <v>0</v>
      </c>
      <c r="J41" s="75">
        <f t="shared" si="20"/>
        <v>0</v>
      </c>
      <c r="K41" s="75">
        <f t="shared" si="20"/>
        <v>0</v>
      </c>
      <c r="L41" s="75">
        <f t="shared" si="20"/>
        <v>1594000</v>
      </c>
      <c r="M41" s="75">
        <f t="shared" si="20"/>
        <v>1594000</v>
      </c>
      <c r="N41" s="75">
        <f t="shared" si="20"/>
        <v>0</v>
      </c>
      <c r="O41" s="75">
        <f t="shared" si="20"/>
        <v>1000000</v>
      </c>
      <c r="P41" s="78">
        <f t="shared" si="20"/>
        <v>1000000</v>
      </c>
      <c r="Q41" s="75">
        <f t="shared" si="20"/>
        <v>0</v>
      </c>
      <c r="R41" s="75">
        <f t="shared" si="20"/>
        <v>0</v>
      </c>
      <c r="S41" s="75">
        <f t="shared" si="20"/>
        <v>0</v>
      </c>
      <c r="T41" s="74">
        <f t="shared" si="20"/>
        <v>0</v>
      </c>
      <c r="U41" s="74">
        <f t="shared" si="20"/>
        <v>0</v>
      </c>
      <c r="V41" s="80">
        <f t="shared" si="20"/>
        <v>2</v>
      </c>
      <c r="W41" s="80">
        <f t="shared" si="20"/>
        <v>0</v>
      </c>
      <c r="X41" s="80">
        <f t="shared" si="20"/>
        <v>0</v>
      </c>
      <c r="Y41" s="80">
        <f t="shared" si="20"/>
        <v>0</v>
      </c>
      <c r="Z41" s="80">
        <f t="shared" si="20"/>
        <v>0</v>
      </c>
      <c r="AA41" s="80">
        <f t="shared" si="20"/>
        <v>0</v>
      </c>
    </row>
    <row r="42" spans="1:27" s="80" customFormat="1" ht="33" customHeight="1">
      <c r="A42" s="74"/>
      <c r="B42" s="77" t="s">
        <v>56</v>
      </c>
      <c r="C42" s="74"/>
      <c r="D42" s="74"/>
      <c r="E42" s="74"/>
      <c r="F42" s="74"/>
      <c r="G42" s="75">
        <f>+G43+G45</f>
        <v>1688342</v>
      </c>
      <c r="H42" s="75">
        <f t="shared" ref="H42:AA42" si="21">+H43+H45</f>
        <v>1688342</v>
      </c>
      <c r="I42" s="75">
        <f t="shared" si="21"/>
        <v>0</v>
      </c>
      <c r="J42" s="75">
        <f t="shared" si="21"/>
        <v>0</v>
      </c>
      <c r="K42" s="75">
        <f t="shared" si="21"/>
        <v>0</v>
      </c>
      <c r="L42" s="75">
        <f t="shared" si="21"/>
        <v>1594000</v>
      </c>
      <c r="M42" s="75">
        <f t="shared" si="21"/>
        <v>1594000</v>
      </c>
      <c r="N42" s="75">
        <f t="shared" si="21"/>
        <v>0</v>
      </c>
      <c r="O42" s="75">
        <f t="shared" si="21"/>
        <v>1000000</v>
      </c>
      <c r="P42" s="78">
        <f t="shared" si="21"/>
        <v>1000000</v>
      </c>
      <c r="Q42" s="75">
        <f t="shared" si="21"/>
        <v>0</v>
      </c>
      <c r="R42" s="75">
        <f t="shared" si="21"/>
        <v>0</v>
      </c>
      <c r="S42" s="75">
        <f t="shared" si="21"/>
        <v>0</v>
      </c>
      <c r="T42" s="74">
        <f t="shared" si="21"/>
        <v>0</v>
      </c>
      <c r="U42" s="74">
        <f t="shared" si="21"/>
        <v>0</v>
      </c>
      <c r="V42" s="80">
        <f t="shared" si="21"/>
        <v>2</v>
      </c>
      <c r="W42" s="80">
        <f t="shared" si="21"/>
        <v>0</v>
      </c>
      <c r="X42" s="80">
        <f t="shared" si="21"/>
        <v>0</v>
      </c>
      <c r="Y42" s="80">
        <f t="shared" si="21"/>
        <v>0</v>
      </c>
      <c r="Z42" s="80">
        <f t="shared" si="21"/>
        <v>0</v>
      </c>
      <c r="AA42" s="80">
        <f t="shared" si="21"/>
        <v>0</v>
      </c>
    </row>
    <row r="43" spans="1:27" s="80" customFormat="1" ht="33" customHeight="1">
      <c r="A43" s="74"/>
      <c r="B43" s="77" t="s">
        <v>144</v>
      </c>
      <c r="C43" s="74"/>
      <c r="D43" s="74"/>
      <c r="E43" s="74"/>
      <c r="F43" s="74"/>
      <c r="G43" s="75">
        <f>SUM(G44)</f>
        <v>994342</v>
      </c>
      <c r="H43" s="75">
        <f t="shared" ref="H43:AA43" si="22">SUM(H44)</f>
        <v>994342</v>
      </c>
      <c r="I43" s="75">
        <f t="shared" si="22"/>
        <v>0</v>
      </c>
      <c r="J43" s="75">
        <f t="shared" si="22"/>
        <v>0</v>
      </c>
      <c r="K43" s="75">
        <f t="shared" si="22"/>
        <v>0</v>
      </c>
      <c r="L43" s="75">
        <f t="shared" si="22"/>
        <v>900000</v>
      </c>
      <c r="M43" s="75">
        <f t="shared" si="22"/>
        <v>900000</v>
      </c>
      <c r="N43" s="75">
        <f t="shared" si="22"/>
        <v>0</v>
      </c>
      <c r="O43" s="75">
        <f t="shared" si="22"/>
        <v>500000</v>
      </c>
      <c r="P43" s="78">
        <f t="shared" si="22"/>
        <v>500000</v>
      </c>
      <c r="Q43" s="75">
        <f t="shared" si="22"/>
        <v>0</v>
      </c>
      <c r="R43" s="75">
        <f t="shared" si="22"/>
        <v>0</v>
      </c>
      <c r="S43" s="75">
        <f t="shared" si="22"/>
        <v>0</v>
      </c>
      <c r="T43" s="74">
        <f t="shared" si="22"/>
        <v>0</v>
      </c>
      <c r="U43" s="74">
        <f t="shared" si="22"/>
        <v>0</v>
      </c>
      <c r="V43" s="80">
        <f t="shared" si="22"/>
        <v>1</v>
      </c>
      <c r="W43" s="80">
        <f t="shared" si="22"/>
        <v>0</v>
      </c>
      <c r="X43" s="80">
        <f t="shared" si="22"/>
        <v>0</v>
      </c>
      <c r="Y43" s="80">
        <f t="shared" si="22"/>
        <v>0</v>
      </c>
      <c r="Z43" s="80">
        <f t="shared" si="22"/>
        <v>0</v>
      </c>
      <c r="AA43" s="80">
        <f t="shared" si="22"/>
        <v>0</v>
      </c>
    </row>
    <row r="44" spans="1:27" s="24" customFormat="1" ht="120" customHeight="1">
      <c r="A44" s="4">
        <v>1</v>
      </c>
      <c r="B44" s="5" t="s">
        <v>258</v>
      </c>
      <c r="C44" s="4" t="s">
        <v>259</v>
      </c>
      <c r="D44" s="4" t="s">
        <v>260</v>
      </c>
      <c r="E44" s="4" t="s">
        <v>261</v>
      </c>
      <c r="F44" s="4" t="s">
        <v>262</v>
      </c>
      <c r="G44" s="20">
        <v>994342</v>
      </c>
      <c r="H44" s="20">
        <v>994342</v>
      </c>
      <c r="I44" s="20"/>
      <c r="J44" s="20"/>
      <c r="K44" s="20"/>
      <c r="L44" s="20">
        <v>900000</v>
      </c>
      <c r="M44" s="20">
        <v>900000</v>
      </c>
      <c r="N44" s="20"/>
      <c r="O44" s="20">
        <v>500000</v>
      </c>
      <c r="P44" s="79">
        <v>500000</v>
      </c>
      <c r="Q44" s="20"/>
      <c r="R44" s="20"/>
      <c r="S44" s="20"/>
      <c r="T44" s="4" t="s">
        <v>263</v>
      </c>
      <c r="U44" s="4" t="s">
        <v>223</v>
      </c>
      <c r="V44" s="24">
        <v>1</v>
      </c>
    </row>
    <row r="45" spans="1:27" s="80" customFormat="1" ht="33" customHeight="1">
      <c r="A45" s="74"/>
      <c r="B45" s="77" t="s">
        <v>114</v>
      </c>
      <c r="C45" s="74"/>
      <c r="D45" s="74"/>
      <c r="E45" s="74"/>
      <c r="F45" s="74"/>
      <c r="G45" s="75">
        <f>SUM(G46)</f>
        <v>694000</v>
      </c>
      <c r="H45" s="75">
        <f t="shared" ref="H45:AA45" si="23">SUM(H46)</f>
        <v>694000</v>
      </c>
      <c r="I45" s="75">
        <f t="shared" si="23"/>
        <v>0</v>
      </c>
      <c r="J45" s="75">
        <f t="shared" si="23"/>
        <v>0</v>
      </c>
      <c r="K45" s="75">
        <f t="shared" si="23"/>
        <v>0</v>
      </c>
      <c r="L45" s="75">
        <f t="shared" si="23"/>
        <v>694000</v>
      </c>
      <c r="M45" s="75">
        <f t="shared" si="23"/>
        <v>694000</v>
      </c>
      <c r="N45" s="75">
        <f t="shared" si="23"/>
        <v>0</v>
      </c>
      <c r="O45" s="75">
        <f t="shared" si="23"/>
        <v>500000</v>
      </c>
      <c r="P45" s="78">
        <f t="shared" si="23"/>
        <v>500000</v>
      </c>
      <c r="Q45" s="75">
        <f t="shared" si="23"/>
        <v>0</v>
      </c>
      <c r="R45" s="75">
        <f t="shared" si="23"/>
        <v>0</v>
      </c>
      <c r="S45" s="75">
        <f t="shared" si="23"/>
        <v>0</v>
      </c>
      <c r="T45" s="74">
        <f t="shared" si="23"/>
        <v>0</v>
      </c>
      <c r="U45" s="74">
        <f t="shared" si="23"/>
        <v>0</v>
      </c>
      <c r="V45" s="80">
        <f t="shared" si="23"/>
        <v>1</v>
      </c>
      <c r="W45" s="80">
        <f t="shared" si="23"/>
        <v>0</v>
      </c>
      <c r="X45" s="80">
        <f t="shared" si="23"/>
        <v>0</v>
      </c>
      <c r="Y45" s="80">
        <f t="shared" si="23"/>
        <v>0</v>
      </c>
      <c r="Z45" s="80">
        <f t="shared" si="23"/>
        <v>0</v>
      </c>
      <c r="AA45" s="80">
        <f t="shared" si="23"/>
        <v>0</v>
      </c>
    </row>
    <row r="46" spans="1:27" s="24" customFormat="1" ht="43.5" customHeight="1">
      <c r="A46" s="4">
        <v>1</v>
      </c>
      <c r="B46" s="5" t="s">
        <v>264</v>
      </c>
      <c r="C46" s="4" t="s">
        <v>115</v>
      </c>
      <c r="D46" s="4" t="s">
        <v>265</v>
      </c>
      <c r="E46" s="4" t="s">
        <v>266</v>
      </c>
      <c r="F46" s="4"/>
      <c r="G46" s="20">
        <v>694000</v>
      </c>
      <c r="H46" s="20">
        <v>694000</v>
      </c>
      <c r="I46" s="20"/>
      <c r="J46" s="20"/>
      <c r="K46" s="20"/>
      <c r="L46" s="20">
        <v>694000</v>
      </c>
      <c r="M46" s="20">
        <v>694000</v>
      </c>
      <c r="N46" s="20"/>
      <c r="O46" s="20">
        <v>500000</v>
      </c>
      <c r="P46" s="79">
        <v>500000</v>
      </c>
      <c r="Q46" s="20"/>
      <c r="R46" s="20"/>
      <c r="S46" s="20"/>
      <c r="T46" s="4"/>
      <c r="U46" s="4" t="s">
        <v>223</v>
      </c>
      <c r="V46" s="24">
        <v>1</v>
      </c>
    </row>
  </sheetData>
  <autoFilter ref="A8:U46"/>
  <mergeCells count="26">
    <mergeCell ref="A1:U1"/>
    <mergeCell ref="A2:U2"/>
    <mergeCell ref="A3:U3"/>
    <mergeCell ref="A4:U4"/>
    <mergeCell ref="A5:A7"/>
    <mergeCell ref="B5:B7"/>
    <mergeCell ref="C5:C7"/>
    <mergeCell ref="D5:D7"/>
    <mergeCell ref="E5:E7"/>
    <mergeCell ref="F5:I5"/>
    <mergeCell ref="S5:S7"/>
    <mergeCell ref="T5:T7"/>
    <mergeCell ref="U5:U7"/>
    <mergeCell ref="V5:V7"/>
    <mergeCell ref="F6:F7"/>
    <mergeCell ref="G6:G7"/>
    <mergeCell ref="H6:I6"/>
    <mergeCell ref="J6:J7"/>
    <mergeCell ref="K6:K7"/>
    <mergeCell ref="L6:L7"/>
    <mergeCell ref="J5:K5"/>
    <mergeCell ref="M5:M7"/>
    <mergeCell ref="O5:O7"/>
    <mergeCell ref="P5:P7"/>
    <mergeCell ref="Q5:Q7"/>
    <mergeCell ref="R5:R7"/>
  </mergeCells>
  <printOptions horizontalCentered="1"/>
  <pageMargins left="0.19685039370078741" right="0.19685039370078741" top="0.59055118110236227" bottom="0.98425196850393704" header="0.51181102362204722" footer="0.51181102362204722"/>
  <pageSetup paperSize="9" scale="91" fitToHeight="0" orientation="landscape" r:id="rId1"/>
  <headerFooter differentFirst="1">
    <oddFooter>&amp;R&amp;"Times New Roman,thường"&amp;12&amp;P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14</vt:i4>
      </vt:variant>
    </vt:vector>
  </HeadingPairs>
  <TitlesOfParts>
    <vt:vector size="21" baseType="lpstr">
      <vt:lpstr>PL-TH-Bo-DP</vt:lpstr>
      <vt:lpstr>Mau</vt:lpstr>
      <vt:lpstr>PL3-Moi. BQP</vt:lpstr>
      <vt:lpstr>PLII (KCH GD)</vt:lpstr>
      <vt:lpstr>PL4-Chidao</vt:lpstr>
      <vt:lpstr>PL3-Sai</vt:lpstr>
      <vt:lpstr>PL4B-KCM-ĐBKK</vt:lpstr>
      <vt:lpstr>Mau!Print_Area</vt:lpstr>
      <vt:lpstr>'PL3-Moi. BQP'!Print_Area</vt:lpstr>
      <vt:lpstr>'PL3-Sai'!Print_Area</vt:lpstr>
      <vt:lpstr>'PL4B-KCM-ĐBKK'!Print_Area</vt:lpstr>
      <vt:lpstr>'PL4-Chidao'!Print_Area</vt:lpstr>
      <vt:lpstr>'PLII (KCH GD)'!Print_Area</vt:lpstr>
      <vt:lpstr>'PL-TH-Bo-DP'!Print_Area</vt:lpstr>
      <vt:lpstr>Mau!Print_Titles</vt:lpstr>
      <vt:lpstr>'PL3-Moi. BQP'!Print_Titles</vt:lpstr>
      <vt:lpstr>'PL3-Sai'!Print_Titles</vt:lpstr>
      <vt:lpstr>'PL4B-KCM-ĐBKK'!Print_Titles</vt:lpstr>
      <vt:lpstr>'PL4-Chidao'!Print_Titles</vt:lpstr>
      <vt:lpstr>'PLII (KCH GD)'!Print_Titles</vt:lpstr>
      <vt:lpstr>'PL-TH-Bo-DP'!Print_Titles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NhatAnh-322A</dc:creator>
  <cp:lastModifiedBy>NamSKHDB</cp:lastModifiedBy>
  <cp:lastPrinted>2016-11-26T07:50:49Z</cp:lastPrinted>
  <dcterms:created xsi:type="dcterms:W3CDTF">2016-07-18T17:28:20Z</dcterms:created>
  <dcterms:modified xsi:type="dcterms:W3CDTF">2016-12-03T05:13:16Z</dcterms:modified>
</cp:coreProperties>
</file>